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E40" i="1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L27" s="1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11" l="1"/>
  <c r="L26"/>
  <c r="L35"/>
  <c r="K56"/>
  <c r="L30"/>
  <c r="L46"/>
  <c r="L17"/>
  <c r="L42"/>
  <c r="L13"/>
  <c r="L25"/>
  <c r="L34"/>
  <c r="L45"/>
  <c r="L50"/>
  <c r="L57"/>
  <c r="L19"/>
  <c r="L21"/>
  <c r="L14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L6" s="1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<sst xmlns="http://schemas.openxmlformats.org/spreadsheetml/2006/main" count="125" uniqueCount="125">
  <si>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</si>
  <si>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</si>
  <si>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</si>
  <si>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</si>
  <si>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</si>
  <si>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</si>
  <si>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</si>
  <si>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</si>
  <si>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</si>
  <si>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</si>
  <si>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</si>
  <si>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</si>
  <si>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</si>
  <si>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</si>
  <si>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</si>
  <si>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</si>
  <si>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</si>
  <si>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</si>
  <si>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</si>
  <si>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</si>
  <si>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</si>
  <si>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</si>
  <si>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</si>
  <si>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</si>
  <si>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</si>
  <si>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</si>
  <si>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</si>
  <si>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</si>
  <si>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</si>
  <si>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</si>
  <si>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</si>
  <si>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</si>
  <si>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</si>
  <si>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</si>
  <si>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</si>
  <si>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</si>
  <si>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</si>
  <si>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</si>
  <si>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</si>
  <si>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</si>
  <si>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</si>
  <si>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</si>
  <si>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</si>
  <si>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</si>
  <si>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</si>
  <si>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</si>
  <si>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</si>
  <si>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</si>
  <si>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</si>
  <si>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</si>
  <si>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</si>
  <si>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</si>
  <si>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</si>
  <si>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</si>
  <si>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</si>
  <si>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</si>
  <si>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</si>
  <si>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</si>
  <si>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</si>
  <si>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</si>
  <si>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</si>
  <si>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</si>
  <si>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</si>
  <si>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</si>
  <si>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</si>
  <si>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</si>
  <si>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</si>
  <si>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</si>
  <si>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</si>
  <si>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</si>
  <si>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</si>
  <si>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</si>
  <si>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</si>
  <si>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</si>
  <si>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</si>
  <si>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</si>
  <si>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</si>
  <si>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</si>
  <si>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</si>
  <si>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</si>
  <si>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</si>
  <si>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</si>
  <si>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</si>
  <si>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</si>
  <si>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</si>
  <si>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</si>
  <si>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</si>
  <si>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</si>
  <si>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</si>
  <si>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</si>
  <si>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</si>
  <si>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</si>
  <si>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</si>
  <si>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</si>
  <si>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</si>
  <si>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</si>
  <si>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</si>
  <si>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</si>
  <si>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</si>
  <si>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</si>
  <si>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</si>
  <si>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</si>
  <si>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</si>
  <si>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</si>
  <si>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</si>
  <si>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</si>
  <si>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</si>
  <si>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</si>
  <si>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</si>
  <si>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</si>
  <si>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</si>
  <si>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</si>
  <si>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</si>
  <si>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</si>
  <si>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</si>
  <si>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</si>
  <si>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</si>
  <si>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</si>
  <si>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</si>
  <si>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</si>
  <si>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</si>
  <si>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</si>
  <si>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</si>
  <si>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январь-август месяц 2017 года, 2016 года в разрезе разделов, подразделов классификации расходов</t>
  </si>
  <si>
    <t>за январь-август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</si>
</sst>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A2" sqref="A2:O2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21.75" customHeight="1">
      <c r="A2" s="16" t="s">
        <v>123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7"/>
      <c r="O2" s="17"/>
    </row>
    <row r="3" spans="1: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</row>
    <row r="4" spans="1:15" s="13" customFormat="1" ht="20.100000000000001" customHeight="1">
      <c r="A4" s="20" t="s">
        <v>0</v>
      </c>
      <c r="B4" s="21" t="s">
        <v>1</v>
      </c>
      <c r="C4" s="23" t="s">
        <v>124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546353.16</v>
      </c>
      <c r="D6" s="3">
        <f>(D7+D16+D18+D23+D32+D37+D43+D47+D52+D56+D54)</f>
        <v>327832.72000000003</v>
      </c>
      <c r="E6" s="4">
        <f t="shared" ref="E6:E37" si="0">(D6/C6)</f>
        <v>0.60003811454115141</v>
      </c>
      <c r="F6" s="4">
        <v>1</v>
      </c>
      <c r="G6" s="3">
        <f>(G7+G16+G18+G23+G32+G37+G43+G47+G52+G56+G54)</f>
        <v>621747.16</v>
      </c>
      <c r="H6" s="3">
        <f>(H7+H16+H18+H23+H32+H37+H43+H47+H52+H56+H54)</f>
        <v>400506.92000000004</v>
      </c>
      <c r="I6" s="4">
        <f t="shared" ref="I6:I37" si="1">(H6/G6)</f>
        <v>0.64416365005993759</v>
      </c>
      <c r="J6" s="4">
        <v>1</v>
      </c>
      <c r="K6" s="4">
        <f t="shared" ref="K6:K37" si="2">(D6/H6)</f>
        <v>0.81854445860760661</v>
      </c>
      <c r="L6" s="14">
        <f t="shared" ref="L6:L37" si="3">(E6-I6)</f>
        <v>-4.4125535518786174E-2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66761.679999999993</v>
      </c>
      <c r="D7" s="7">
        <f>SUM(D8:D15)</f>
        <v>49369.94</v>
      </c>
      <c r="E7" s="8">
        <f t="shared" si="0"/>
        <v>0.73949517148160449</v>
      </c>
      <c r="F7" s="8">
        <f>(D7/D6)</f>
        <v>0.15059491316181009</v>
      </c>
      <c r="G7" s="7">
        <f>SUM(G8:G15)</f>
        <v>62570.64</v>
      </c>
      <c r="H7" s="7">
        <f>SUM(H8:H15)</f>
        <v>43061.29</v>
      </c>
      <c r="I7" s="8">
        <f t="shared" si="1"/>
        <v>0.68820280566092984</v>
      </c>
      <c r="J7" s="8">
        <f>(H7/H6)</f>
        <v>0.10751696874550881</v>
      </c>
      <c r="K7" s="8">
        <f t="shared" si="2"/>
        <v>1.1465039714323468</v>
      </c>
      <c r="L7" s="15">
        <f t="shared" si="3"/>
        <v>5.1292365820674646E-2</v>
      </c>
    </row>
    <row r="8" spans="1:15" s="13" customFormat="1" ht="41.1" customHeight="1">
      <c r="A8" s="1" t="s">
        <v>16</v>
      </c>
      <c r="B8" s="2" t="s">
        <v>17</v>
      </c>
      <c r="C8" s="3">
        <v>5441.52</v>
      </c>
      <c r="D8" s="3">
        <v>4072.36</v>
      </c>
      <c r="E8" s="4">
        <f t="shared" si="0"/>
        <v>0.7483864802481659</v>
      </c>
      <c r="F8" s="4">
        <f>(D8/D6)</f>
        <v>1.242206696146742E-2</v>
      </c>
      <c r="G8" s="3">
        <v>5357.82</v>
      </c>
      <c r="H8" s="3">
        <v>3729</v>
      </c>
      <c r="I8" s="4">
        <f t="shared" si="1"/>
        <v>0.69599202660783677</v>
      </c>
      <c r="J8" s="4">
        <f>(H8/H6)</f>
        <v>9.3107005491940061E-3</v>
      </c>
      <c r="K8" s="4">
        <f t="shared" si="2"/>
        <v>1.0920783051756504</v>
      </c>
      <c r="L8" s="14">
        <f t="shared" si="3"/>
        <v>5.2394453640329131E-2</v>
      </c>
    </row>
    <row r="9" spans="1:15" s="13" customFormat="1" ht="60.95" customHeight="1">
      <c r="A9" s="1" t="s">
        <v>18</v>
      </c>
      <c r="B9" s="2" t="s">
        <v>19</v>
      </c>
      <c r="C9" s="3">
        <v>772.88</v>
      </c>
      <c r="D9" s="3">
        <v>551.87</v>
      </c>
      <c r="E9" s="4">
        <f t="shared" si="0"/>
        <v>0.71404357726943379</v>
      </c>
      <c r="F9" s="4">
        <f>(D9/D6)</f>
        <v>1.6833890162031415E-3</v>
      </c>
      <c r="G9" s="3">
        <v>637.4</v>
      </c>
      <c r="H9" s="3">
        <v>406.88</v>
      </c>
      <c r="I9" s="4">
        <f t="shared" si="1"/>
        <v>0.63834326953247567</v>
      </c>
      <c r="J9" s="4">
        <f>(H9/H6)</f>
        <v>1.0159125340456039E-3</v>
      </c>
      <c r="K9" s="4">
        <f t="shared" si="2"/>
        <v>1.3563458513566653</v>
      </c>
      <c r="L9" s="14">
        <f t="shared" si="3"/>
        <v>7.5700307736958128E-2</v>
      </c>
    </row>
    <row r="10" spans="1:15" s="13" customFormat="1" ht="60.95" customHeight="1">
      <c r="A10" s="1" t="s">
        <v>20</v>
      </c>
      <c r="B10" s="2" t="s">
        <v>21</v>
      </c>
      <c r="C10" s="3">
        <v>25143.16</v>
      </c>
      <c r="D10" s="3">
        <v>19300.400000000001</v>
      </c>
      <c r="E10" s="4">
        <f t="shared" si="0"/>
        <v>0.76762029911912433</v>
      </c>
      <c r="F10" s="4">
        <f>(D10/D6)</f>
        <v>5.8872708007913305E-2</v>
      </c>
      <c r="G10" s="3">
        <v>24735.97</v>
      </c>
      <c r="H10" s="3">
        <v>16838.330000000002</v>
      </c>
      <c r="I10" s="4">
        <f t="shared" si="1"/>
        <v>0.68072244589559261</v>
      </c>
      <c r="J10" s="4">
        <f>(H10/H6)</f>
        <v>4.2042544483376215E-2</v>
      </c>
      <c r="K10" s="4">
        <f t="shared" si="2"/>
        <v>1.146218181969352</v>
      </c>
      <c r="L10" s="14">
        <f t="shared" si="3"/>
        <v>8.6897853223531718E-2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8396.6</v>
      </c>
      <c r="D12" s="3">
        <v>6139.86</v>
      </c>
      <c r="E12" s="4">
        <f t="shared" si="0"/>
        <v>0.73123168901698299</v>
      </c>
      <c r="F12" s="4">
        <f>(D12/D6)</f>
        <v>1.8728636970708718E-2</v>
      </c>
      <c r="G12" s="3">
        <v>8818.9500000000007</v>
      </c>
      <c r="H12" s="3">
        <v>6096.65</v>
      </c>
      <c r="I12" s="4">
        <f t="shared" si="1"/>
        <v>0.69131245783228157</v>
      </c>
      <c r="J12" s="4">
        <f>(H12/H6)</f>
        <v>1.5222333736455786E-2</v>
      </c>
      <c r="K12" s="4">
        <f t="shared" si="2"/>
        <v>1.0070874988723315</v>
      </c>
      <c r="L12" s="14">
        <f t="shared" si="3"/>
        <v>3.991923118470142E-2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>
        <v>50</v>
      </c>
      <c r="E13" s="4">
        <f t="shared" si="0"/>
        <v>1</v>
      </c>
      <c r="F13" s="4">
        <f>(D13/D6)</f>
        <v>1.5251680796230467E-4</v>
      </c>
      <c r="G13" s="3">
        <v>50</v>
      </c>
      <c r="H13" s="3">
        <v>50</v>
      </c>
      <c r="I13" s="4">
        <f t="shared" si="1"/>
        <v>1</v>
      </c>
      <c r="J13" s="4">
        <f>(H13/H6)</f>
        <v>1.2484178800206496E-4</v>
      </c>
      <c r="K13" s="4">
        <f t="shared" si="2"/>
        <v>1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137.27000000000001</v>
      </c>
      <c r="D14" s="3"/>
      <c r="E14" s="4">
        <f t="shared" si="0"/>
        <v>0</v>
      </c>
      <c r="F14" s="4">
        <f>(D14/D6)</f>
        <v>0</v>
      </c>
      <c r="G14" s="3">
        <v>181.6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26820.25</v>
      </c>
      <c r="D15" s="3">
        <v>19255.45</v>
      </c>
      <c r="E15" s="4">
        <f t="shared" si="0"/>
        <v>0.71794446360492536</v>
      </c>
      <c r="F15" s="4">
        <f>(D15/D6)</f>
        <v>5.8735595397555192E-2</v>
      </c>
      <c r="G15" s="3">
        <v>22785.74</v>
      </c>
      <c r="H15" s="3">
        <v>15940.43</v>
      </c>
      <c r="I15" s="4">
        <f t="shared" si="1"/>
        <v>0.69957921050622007</v>
      </c>
      <c r="J15" s="4">
        <f>(H15/H6)</f>
        <v>3.9800635654435132E-2</v>
      </c>
      <c r="K15" s="4">
        <f t="shared" si="2"/>
        <v>1.2079630223275031</v>
      </c>
      <c r="L15" s="14">
        <f t="shared" si="3"/>
        <v>1.8365253098705292E-2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481.42</v>
      </c>
      <c r="E16" s="8">
        <f t="shared" si="0"/>
        <v>0.52579729139362164</v>
      </c>
      <c r="F16" s="8">
        <f>(D16/D6)</f>
        <v>1.4684928337842544E-3</v>
      </c>
      <c r="G16" s="7">
        <f>SUM(G17:G17)</f>
        <v>943.5</v>
      </c>
      <c r="H16" s="7">
        <f>SUM(H17:H17)</f>
        <v>447.05</v>
      </c>
      <c r="I16" s="8">
        <f t="shared" si="1"/>
        <v>0.47382087970323267</v>
      </c>
      <c r="J16" s="8">
        <f>(H16/H6)</f>
        <v>1.1162104265264629E-3</v>
      </c>
      <c r="K16" s="8">
        <f t="shared" si="2"/>
        <v>1.0768817805614586</v>
      </c>
      <c r="L16" s="8">
        <f t="shared" si="3"/>
        <v>5.1976411690388968E-2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481.42</v>
      </c>
      <c r="E17" s="4">
        <f t="shared" si="0"/>
        <v>0.52579729139362164</v>
      </c>
      <c r="F17" s="4">
        <f>(D17/D6)</f>
        <v>1.4684928337842544E-3</v>
      </c>
      <c r="G17" s="3">
        <v>943.5</v>
      </c>
      <c r="H17" s="3">
        <v>447.05</v>
      </c>
      <c r="I17" s="4">
        <f t="shared" si="1"/>
        <v>0.47382087970323267</v>
      </c>
      <c r="J17" s="4">
        <f>(H17/H6)</f>
        <v>1.1162104265264629E-3</v>
      </c>
      <c r="K17" s="4">
        <f t="shared" si="2"/>
        <v>1.0768817805614586</v>
      </c>
      <c r="L17" s="4">
        <f t="shared" si="3"/>
        <v>5.1976411690388968E-2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6801.68</v>
      </c>
      <c r="D18" s="7">
        <f>SUM(D19:D22)</f>
        <v>3916.54</v>
      </c>
      <c r="E18" s="8">
        <f t="shared" si="0"/>
        <v>0.57581950341680288</v>
      </c>
      <c r="F18" s="8">
        <f>(D18/D6)</f>
        <v>1.1946763581133694E-2</v>
      </c>
      <c r="G18" s="7">
        <f>SUM(G19:G22)</f>
        <v>6352.0499999999993</v>
      </c>
      <c r="H18" s="7">
        <f>SUM(H19:H22)</f>
        <v>3949.2200000000003</v>
      </c>
      <c r="I18" s="8">
        <f t="shared" si="1"/>
        <v>0.62172369549987805</v>
      </c>
      <c r="J18" s="8">
        <f>(H18/H6)</f>
        <v>9.8605537202703011E-3</v>
      </c>
      <c r="K18" s="8">
        <f t="shared" si="2"/>
        <v>0.99172494821762269</v>
      </c>
      <c r="L18" s="15">
        <f t="shared" si="3"/>
        <v>-4.5904192083075168E-2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>
        <v>20.9</v>
      </c>
      <c r="H19" s="3">
        <v>20.9</v>
      </c>
      <c r="I19" s="4">
        <f t="shared" si="1"/>
        <v>1</v>
      </c>
      <c r="J19" s="4">
        <f>(H19/H6)</f>
        <v>5.2183867384863152E-5</v>
      </c>
      <c r="K19" s="4">
        <f t="shared" si="2"/>
        <v>0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3460.57</v>
      </c>
      <c r="D20" s="3">
        <v>2129.69</v>
      </c>
      <c r="E20" s="4">
        <f t="shared" si="0"/>
        <v>0.61541595748677236</v>
      </c>
      <c r="F20" s="4">
        <f>(D20/D6)</f>
        <v>6.4962704149848123E-3</v>
      </c>
      <c r="G20" s="3">
        <v>3142.16</v>
      </c>
      <c r="H20" s="3">
        <v>2333.9299999999998</v>
      </c>
      <c r="I20" s="4">
        <f t="shared" si="1"/>
        <v>0.74277885276370392</v>
      </c>
      <c r="J20" s="4">
        <f>(H20/H6)</f>
        <v>5.8274398854331897E-3</v>
      </c>
      <c r="K20" s="4">
        <f t="shared" si="2"/>
        <v>0.91249094874310721</v>
      </c>
      <c r="L20" s="14">
        <f t="shared" si="3"/>
        <v>-0.12736289527693156</v>
      </c>
    </row>
    <row r="21" spans="1:12" s="13" customFormat="1" ht="21" customHeight="1">
      <c r="A21" s="1" t="s">
        <v>40</v>
      </c>
      <c r="B21" s="2" t="s">
        <v>41</v>
      </c>
      <c r="C21" s="3">
        <v>3341.11</v>
      </c>
      <c r="D21" s="3">
        <v>1786.85</v>
      </c>
      <c r="E21" s="4">
        <f t="shared" si="0"/>
        <v>0.5348072945817407</v>
      </c>
      <c r="F21" s="4">
        <f>(D21/D6)</f>
        <v>5.4504931661488818E-3</v>
      </c>
      <c r="G21" s="3">
        <v>3188.99</v>
      </c>
      <c r="H21" s="3">
        <v>1594.39</v>
      </c>
      <c r="I21" s="4">
        <f t="shared" si="1"/>
        <v>0.49996707421472009</v>
      </c>
      <c r="J21" s="4">
        <f>(H21/H6)</f>
        <v>3.9809299674522479E-3</v>
      </c>
      <c r="K21" s="4">
        <f t="shared" si="2"/>
        <v>1.120710742039275</v>
      </c>
      <c r="L21" s="4">
        <f t="shared" si="3"/>
        <v>3.4840220367020613E-2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34890.709999999992</v>
      </c>
      <c r="D23" s="7">
        <f>SUM(D24:D31)</f>
        <v>16390.37</v>
      </c>
      <c r="E23" s="8">
        <f t="shared" si="0"/>
        <v>0.46976315471940822</v>
      </c>
      <c r="F23" s="8">
        <f>(D23/D6)</f>
        <v>4.999613827442239E-2</v>
      </c>
      <c r="G23" s="7">
        <f>SUM(G24:G31)</f>
        <v>34332.920000000006</v>
      </c>
      <c r="H23" s="7">
        <f>SUM(H24:H31)</f>
        <v>15077.34</v>
      </c>
      <c r="I23" s="8">
        <f t="shared" si="1"/>
        <v>0.43915111211047581</v>
      </c>
      <c r="J23" s="8">
        <f>(H23/H6)</f>
        <v>3.7645641678301082E-2</v>
      </c>
      <c r="K23" s="8">
        <f t="shared" si="2"/>
        <v>1.0870863162865598</v>
      </c>
      <c r="L23" s="15">
        <f t="shared" si="3"/>
        <v>3.061204260893241E-2</v>
      </c>
    </row>
    <row r="24" spans="1:12" s="13" customFormat="1" ht="21" customHeight="1">
      <c r="A24" s="1" t="s">
        <v>46</v>
      </c>
      <c r="B24" s="2" t="s">
        <v>47</v>
      </c>
      <c r="C24" s="3">
        <v>354.9</v>
      </c>
      <c r="D24" s="3">
        <v>316.38</v>
      </c>
      <c r="E24" s="4">
        <f t="shared" si="0"/>
        <v>0.89146238377007614</v>
      </c>
      <c r="F24" s="4">
        <f>(D24/D6)</f>
        <v>9.6506535406227893E-4</v>
      </c>
      <c r="G24" s="3">
        <v>300</v>
      </c>
      <c r="H24" s="3">
        <v>239.73</v>
      </c>
      <c r="I24" s="4">
        <f t="shared" si="1"/>
        <v>0.79909999999999992</v>
      </c>
      <c r="J24" s="4">
        <f>(H24/H6)</f>
        <v>5.9856643675470069E-4</v>
      </c>
      <c r="K24" s="4">
        <f t="shared" si="2"/>
        <v>1.3197347015392318</v>
      </c>
      <c r="L24" s="14">
        <f t="shared" si="3"/>
        <v>9.2362383770076217E-2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9095.5499999999993</v>
      </c>
      <c r="D26" s="3">
        <v>5832.97</v>
      </c>
      <c r="E26" s="4">
        <f t="shared" si="0"/>
        <v>0.64129931669882534</v>
      </c>
      <c r="F26" s="4">
        <f>(D26/D6)</f>
        <v>1.7792519306797684E-2</v>
      </c>
      <c r="G26" s="3">
        <v>17487.55</v>
      </c>
      <c r="H26" s="3">
        <v>6481.57</v>
      </c>
      <c r="I26" s="4">
        <f t="shared" si="1"/>
        <v>0.37063911182526998</v>
      </c>
      <c r="J26" s="4">
        <f>(H26/H6)</f>
        <v>1.6183415757210884E-2</v>
      </c>
      <c r="K26" s="4">
        <f t="shared" si="2"/>
        <v>0.89993165236200501</v>
      </c>
      <c r="L26" s="14">
        <f t="shared" si="3"/>
        <v>0.27066020487355535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>
        <v>555</v>
      </c>
      <c r="D28" s="3">
        <v>337.31</v>
      </c>
      <c r="E28" s="4">
        <f t="shared" si="0"/>
        <v>0.6077657657657658</v>
      </c>
      <c r="F28" s="4">
        <f>(D28/D6)</f>
        <v>1.0289088898752998E-3</v>
      </c>
      <c r="G28" s="3">
        <v>254.36</v>
      </c>
      <c r="H28" s="3">
        <v>254.36</v>
      </c>
      <c r="I28" s="4">
        <f t="shared" si="1"/>
        <v>1</v>
      </c>
      <c r="J28" s="4">
        <f>(H28/H6)</f>
        <v>6.3509514392410496E-4</v>
      </c>
      <c r="K28" s="4">
        <f t="shared" si="2"/>
        <v>1.3261125963201761</v>
      </c>
      <c r="L28" s="14">
        <f t="shared" si="3"/>
        <v>-0.3922342342342342</v>
      </c>
    </row>
    <row r="29" spans="1:12" s="13" customFormat="1" ht="21" customHeight="1">
      <c r="A29" s="1" t="s">
        <v>56</v>
      </c>
      <c r="B29" s="2" t="s">
        <v>57</v>
      </c>
      <c r="C29" s="3">
        <v>19972.099999999999</v>
      </c>
      <c r="D29" s="3">
        <v>6716.44</v>
      </c>
      <c r="E29" s="4">
        <f t="shared" si="0"/>
        <v>0.3362911261209387</v>
      </c>
      <c r="F29" s="4">
        <f>(D29/D6)</f>
        <v>2.048739979340683E-2</v>
      </c>
      <c r="G29" s="3">
        <v>11990.85</v>
      </c>
      <c r="H29" s="3">
        <v>5854.05</v>
      </c>
      <c r="I29" s="4">
        <f t="shared" si="1"/>
        <v>0.48820975994195576</v>
      </c>
      <c r="J29" s="4">
        <f>(H29/H6)</f>
        <v>1.4616601381069769E-2</v>
      </c>
      <c r="K29" s="4">
        <f t="shared" si="2"/>
        <v>1.1473151066355769</v>
      </c>
      <c r="L29" s="4">
        <f t="shared" si="3"/>
        <v>-0.15191863382101706</v>
      </c>
    </row>
    <row r="30" spans="1:12" s="13" customFormat="1" ht="21" customHeight="1">
      <c r="A30" s="1" t="s">
        <v>58</v>
      </c>
      <c r="B30" s="2" t="s">
        <v>59</v>
      </c>
      <c r="C30" s="3"/>
      <c r="D30" s="3"/>
      <c r="E30" s="4" t="e">
        <f t="shared" si="0"/>
        <v>#DIV/0!</v>
      </c>
      <c r="F30" s="4">
        <f>(D30/D6)</f>
        <v>0</v>
      </c>
      <c r="G30" s="3">
        <v>659.81</v>
      </c>
      <c r="H30" s="3"/>
      <c r="I30" s="4">
        <f t="shared" si="1"/>
        <v>0</v>
      </c>
      <c r="J30" s="4">
        <f>(H30/H6)</f>
        <v>0</v>
      </c>
      <c r="K30" s="4" t="e">
        <f t="shared" si="2"/>
        <v>#DIV/0!</v>
      </c>
      <c r="L30" s="4" t="e">
        <f t="shared" si="3"/>
        <v>#DIV/0!</v>
      </c>
    </row>
    <row r="31" spans="1:12" s="13" customFormat="1" ht="21" customHeight="1">
      <c r="A31" s="1" t="s">
        <v>60</v>
      </c>
      <c r="B31" s="2" t="s">
        <v>61</v>
      </c>
      <c r="C31" s="3">
        <v>4913.16</v>
      </c>
      <c r="D31" s="3">
        <v>3187.27</v>
      </c>
      <c r="E31" s="4">
        <f t="shared" si="0"/>
        <v>0.64872098608634765</v>
      </c>
      <c r="F31" s="4">
        <f>(D31/D6)</f>
        <v>9.7222449302802952E-3</v>
      </c>
      <c r="G31" s="3">
        <v>3640.35</v>
      </c>
      <c r="H31" s="3">
        <v>2247.63</v>
      </c>
      <c r="I31" s="4">
        <f t="shared" si="1"/>
        <v>0.61742140178828964</v>
      </c>
      <c r="J31" s="4">
        <f>(H31/H6)</f>
        <v>5.611962959341626E-3</v>
      </c>
      <c r="K31" s="4">
        <f t="shared" si="2"/>
        <v>1.4180581323438466</v>
      </c>
      <c r="L31" s="4">
        <f t="shared" si="3"/>
        <v>3.1299584298058014E-2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26001.829999999998</v>
      </c>
      <c r="D32" s="7">
        <f>SUM(D33:D36)</f>
        <v>17124.600000000002</v>
      </c>
      <c r="E32" s="8">
        <f t="shared" si="0"/>
        <v>0.65859210678633018</v>
      </c>
      <c r="F32" s="8">
        <f>(D32/D6)</f>
        <v>5.2235786592625656E-2</v>
      </c>
      <c r="G32" s="7">
        <f>SUM(G33:G36)</f>
        <v>149750.46</v>
      </c>
      <c r="H32" s="7">
        <f>SUM(H33:H36)</f>
        <v>99857.790000000008</v>
      </c>
      <c r="I32" s="8">
        <f t="shared" si="1"/>
        <v>0.66682793495258719</v>
      </c>
      <c r="J32" s="8">
        <f>(H32/H6)</f>
        <v>0.24932850099069448</v>
      </c>
      <c r="K32" s="8">
        <f t="shared" si="2"/>
        <v>0.17148987575230737</v>
      </c>
      <c r="L32" s="8">
        <f t="shared" si="3"/>
        <v>-8.2358281662570088E-3</v>
      </c>
    </row>
    <row r="33" spans="1:12" s="13" customFormat="1" ht="21" customHeight="1">
      <c r="A33" s="1" t="s">
        <v>64</v>
      </c>
      <c r="B33" s="2" t="s">
        <v>65</v>
      </c>
      <c r="C33" s="3">
        <v>10550.72</v>
      </c>
      <c r="D33" s="3">
        <v>7421.96</v>
      </c>
      <c r="E33" s="4">
        <f t="shared" si="0"/>
        <v>0.70345530921112498</v>
      </c>
      <c r="F33" s="4">
        <f>(D33/D6)</f>
        <v>2.2639472960478135E-2</v>
      </c>
      <c r="G33" s="3">
        <v>134696.57</v>
      </c>
      <c r="H33" s="3">
        <v>90213.74</v>
      </c>
      <c r="I33" s="4">
        <f t="shared" si="1"/>
        <v>0.66975528775528581</v>
      </c>
      <c r="J33" s="4">
        <f>(H33/H6)</f>
        <v>0.22524889207906817</v>
      </c>
      <c r="K33" s="4">
        <f t="shared" si="2"/>
        <v>8.2270838122884604E-2</v>
      </c>
      <c r="L33" s="4">
        <f t="shared" si="3"/>
        <v>3.3700021455839169E-2</v>
      </c>
    </row>
    <row r="34" spans="1:12" s="13" customFormat="1" ht="21" customHeight="1">
      <c r="A34" s="1" t="s">
        <v>66</v>
      </c>
      <c r="B34" s="2" t="s">
        <v>67</v>
      </c>
      <c r="C34" s="3">
        <v>529.5</v>
      </c>
      <c r="D34" s="3">
        <v>204.68</v>
      </c>
      <c r="E34" s="4">
        <f t="shared" si="0"/>
        <v>0.38655335221907461</v>
      </c>
      <c r="F34" s="4">
        <f>(D34/D6)</f>
        <v>6.2434280507449042E-4</v>
      </c>
      <c r="G34" s="3">
        <v>3516.91</v>
      </c>
      <c r="H34" s="3">
        <v>2843.63</v>
      </c>
      <c r="I34" s="4">
        <f t="shared" si="1"/>
        <v>0.80855921817732046</v>
      </c>
      <c r="J34" s="4">
        <f>(H34/H6)</f>
        <v>7.1000770723262403E-3</v>
      </c>
      <c r="K34" s="4">
        <f t="shared" si="2"/>
        <v>7.1978421946596427E-2</v>
      </c>
      <c r="L34" s="4">
        <f t="shared" si="3"/>
        <v>-0.42200586595824585</v>
      </c>
    </row>
    <row r="35" spans="1:12" s="13" customFormat="1" ht="21" customHeight="1">
      <c r="A35" s="1" t="s">
        <v>68</v>
      </c>
      <c r="B35" s="2" t="s">
        <v>69</v>
      </c>
      <c r="C35" s="3">
        <v>14278.31</v>
      </c>
      <c r="D35" s="3">
        <v>9387.69</v>
      </c>
      <c r="E35" s="4">
        <f t="shared" si="0"/>
        <v>0.65747907140270812</v>
      </c>
      <c r="F35" s="4">
        <f>(D35/D6)</f>
        <v>2.8635610258792958E-2</v>
      </c>
      <c r="G35" s="3">
        <v>11118.18</v>
      </c>
      <c r="H35" s="3">
        <v>6644.56</v>
      </c>
      <c r="I35" s="4">
        <f t="shared" si="1"/>
        <v>0.59763018767460141</v>
      </c>
      <c r="J35" s="4">
        <f>(H35/H6)</f>
        <v>1.6590375017740019E-2</v>
      </c>
      <c r="K35" s="4">
        <f t="shared" si="2"/>
        <v>1.4128384723743934</v>
      </c>
      <c r="L35" s="14">
        <f t="shared" si="3"/>
        <v>5.9848883728106705E-2</v>
      </c>
    </row>
    <row r="36" spans="1:12" s="13" customFormat="1" ht="21" customHeight="1">
      <c r="A36" s="1" t="s">
        <v>70</v>
      </c>
      <c r="B36" s="2" t="s">
        <v>71</v>
      </c>
      <c r="C36" s="3">
        <v>643.29999999999995</v>
      </c>
      <c r="D36" s="3">
        <v>110.27</v>
      </c>
      <c r="E36" s="4">
        <f t="shared" si="0"/>
        <v>0.17141302658168817</v>
      </c>
      <c r="F36" s="4">
        <f>(D36/D6)</f>
        <v>3.3636056828006668E-4</v>
      </c>
      <c r="G36" s="3">
        <v>418.8</v>
      </c>
      <c r="H36" s="3">
        <v>155.86000000000001</v>
      </c>
      <c r="I36" s="4">
        <f t="shared" si="1"/>
        <v>0.37215854823304684</v>
      </c>
      <c r="J36" s="4">
        <f>(H36/H6)</f>
        <v>3.8915682156003695E-4</v>
      </c>
      <c r="K36" s="4">
        <f t="shared" si="2"/>
        <v>0.70749390478634666</v>
      </c>
      <c r="L36" s="14">
        <f t="shared" si="3"/>
        <v>-0.20074552165135867</v>
      </c>
    </row>
    <row r="37" spans="1:12" s="13" customFormat="1" ht="21" customHeight="1">
      <c r="A37" s="5" t="s">
        <v>72</v>
      </c>
      <c r="B37" s="6" t="s">
        <v>73</v>
      </c>
      <c r="C37" s="7">
        <f>SUM(C38:C42)</f>
        <v>304846.94000000006</v>
      </c>
      <c r="D37" s="7">
        <f>SUM(D38:D42)</f>
        <v>190223.22999999998</v>
      </c>
      <c r="E37" s="8">
        <f t="shared" si="0"/>
        <v>0.62399586494127168</v>
      </c>
      <c r="F37" s="8">
        <f>(D37/D6)</f>
        <v>0.58024479679758612</v>
      </c>
      <c r="G37" s="7">
        <f>SUM(G38:G42)</f>
        <v>291130.99</v>
      </c>
      <c r="H37" s="7">
        <f>SUM(H38:H42)</f>
        <v>189039.74000000002</v>
      </c>
      <c r="I37" s="8">
        <f t="shared" si="1"/>
        <v>0.64932881243594176</v>
      </c>
      <c r="J37" s="8">
        <f>(H37/H6)</f>
        <v>0.4720011829009097</v>
      </c>
      <c r="K37" s="8">
        <f t="shared" si="2"/>
        <v>1.006260535483174</v>
      </c>
      <c r="L37" s="15">
        <f t="shared" si="3"/>
        <v>-2.5332947494670077E-2</v>
      </c>
    </row>
    <row r="38" spans="1:12" s="13" customFormat="1" ht="21" customHeight="1">
      <c r="A38" s="1" t="s">
        <v>74</v>
      </c>
      <c r="B38" s="2" t="s">
        <v>75</v>
      </c>
      <c r="C38" s="3">
        <v>88838.64</v>
      </c>
      <c r="D38" s="3">
        <v>53802.04</v>
      </c>
      <c r="E38" s="4">
        <f t="shared" ref="E38:E57" si="4">(D38/C38)</f>
        <v>0.60561530433153865</v>
      </c>
      <c r="F38" s="4">
        <f>(D38/D6)</f>
        <v>0.16411430805320468</v>
      </c>
      <c r="G38" s="3">
        <v>90275.4</v>
      </c>
      <c r="H38" s="3">
        <v>59218.77</v>
      </c>
      <c r="I38" s="4">
        <f t="shared" ref="I38:I57" si="5">(H38/G38)</f>
        <v>0.65597903747864872</v>
      </c>
      <c r="J38" s="4">
        <f>(H38/H6)</f>
        <v>0.1478595426016609</v>
      </c>
      <c r="K38" s="4">
        <f t="shared" ref="K38:K57" si="6">(D38/H38)</f>
        <v>0.90853018392648144</v>
      </c>
      <c r="L38" s="14">
        <f t="shared" ref="L38:L57" si="7">(E38-I38)</f>
        <v>-5.0363733147110068E-2</v>
      </c>
    </row>
    <row r="39" spans="1:12" s="13" customFormat="1" ht="21" customHeight="1">
      <c r="A39" s="1" t="s">
        <v>76</v>
      </c>
      <c r="B39" s="2" t="s">
        <v>77</v>
      </c>
      <c r="C39" s="3">
        <v>167694.39000000001</v>
      </c>
      <c r="D39" s="3">
        <v>105779.74</v>
      </c>
      <c r="E39" s="4">
        <f t="shared" si="4"/>
        <v>0.63078878190260268</v>
      </c>
      <c r="F39" s="4">
        <f>(D39/D6)</f>
        <v>0.32266376583765038</v>
      </c>
      <c r="G39" s="3">
        <v>165993.06</v>
      </c>
      <c r="H39" s="3">
        <v>108050.07</v>
      </c>
      <c r="I39" s="4">
        <f t="shared" si="5"/>
        <v>0.65093124977634609</v>
      </c>
      <c r="J39" s="4">
        <f>(H39/H6)</f>
        <v>0.26978327865096563</v>
      </c>
      <c r="K39" s="4">
        <f t="shared" si="6"/>
        <v>0.97898816724505588</v>
      </c>
      <c r="L39" s="14">
        <f t="shared" si="7"/>
        <v>-2.0142467873743408E-2</v>
      </c>
    </row>
    <row r="40" spans="1:12" s="13" customFormat="1" ht="21" customHeight="1">
      <c r="A40" s="1" t="s">
        <v>121</v>
      </c>
      <c r="B40" s="2">
        <v>703</v>
      </c>
      <c r="C40" s="3">
        <v>12603.01</v>
      </c>
      <c r="D40" s="3">
        <v>7808.41</v>
      </c>
      <c r="E40" s="4">
        <f t="shared" si="4"/>
        <v>0.61956707167573455</v>
      </c>
      <c r="F40" s="4"/>
      <c r="G40" s="3"/>
      <c r="H40" s="3"/>
      <c r="I40" s="4"/>
      <c r="J40" s="4"/>
      <c r="K40" s="4"/>
      <c r="L40" s="14"/>
    </row>
    <row r="41" spans="1:12" s="13" customFormat="1" ht="21" customHeight="1">
      <c r="A41" s="1" t="s">
        <v>78</v>
      </c>
      <c r="B41" s="2" t="s">
        <v>79</v>
      </c>
      <c r="C41" s="3">
        <v>9582.2000000000007</v>
      </c>
      <c r="D41" s="3">
        <v>7286.71</v>
      </c>
      <c r="E41" s="4">
        <f t="shared" si="4"/>
        <v>0.76044227839118361</v>
      </c>
      <c r="F41" s="4">
        <f>(D41/D6)</f>
        <v>2.2226914994940099E-2</v>
      </c>
      <c r="G41" s="3">
        <v>8915.4</v>
      </c>
      <c r="H41" s="3">
        <v>6941.14</v>
      </c>
      <c r="I41" s="4">
        <f t="shared" si="5"/>
        <v>0.77855620611526133</v>
      </c>
      <c r="J41" s="4">
        <f>(H41/H6)</f>
        <v>1.7330886567453067E-2</v>
      </c>
      <c r="K41" s="4">
        <f t="shared" si="6"/>
        <v>1.0497857700608257</v>
      </c>
      <c r="L41" s="4">
        <f t="shared" si="7"/>
        <v>-1.8113927724077716E-2</v>
      </c>
    </row>
    <row r="42" spans="1:12" s="13" customFormat="1" ht="21" customHeight="1">
      <c r="A42" s="1" t="s">
        <v>80</v>
      </c>
      <c r="B42" s="2" t="s">
        <v>81</v>
      </c>
      <c r="C42" s="3">
        <v>26128.7</v>
      </c>
      <c r="D42" s="3">
        <v>15546.33</v>
      </c>
      <c r="E42" s="4">
        <f t="shared" si="4"/>
        <v>0.59499056592941857</v>
      </c>
      <c r="F42" s="4">
        <f>(D42/D6)</f>
        <v>4.7421532542572316E-2</v>
      </c>
      <c r="G42" s="3">
        <v>25947.13</v>
      </c>
      <c r="H42" s="3">
        <v>14829.76</v>
      </c>
      <c r="I42" s="4">
        <f t="shared" si="5"/>
        <v>0.57153758431086599</v>
      </c>
      <c r="J42" s="4">
        <f>(H42/H6)</f>
        <v>3.7027475080830062E-2</v>
      </c>
      <c r="K42" s="4">
        <f t="shared" si="6"/>
        <v>1.0483197300563192</v>
      </c>
      <c r="L42" s="14">
        <f t="shared" si="7"/>
        <v>2.3452981618552582E-2</v>
      </c>
    </row>
    <row r="43" spans="1:12" s="13" customFormat="1" ht="21" customHeight="1">
      <c r="A43" s="5" t="s">
        <v>82</v>
      </c>
      <c r="B43" s="6" t="s">
        <v>83</v>
      </c>
      <c r="C43" s="7">
        <f>SUM(C44:C46)</f>
        <v>82329.7</v>
      </c>
      <c r="D43" s="7">
        <f>SUM(D44:D46)</f>
        <v>41328.090000000004</v>
      </c>
      <c r="E43" s="8">
        <f t="shared" si="4"/>
        <v>0.50198275956307392</v>
      </c>
      <c r="F43" s="8">
        <f>(D43/D6)</f>
        <v>0.12606456731957688</v>
      </c>
      <c r="G43" s="7">
        <f>SUM(G44:G46)</f>
        <v>52331.08</v>
      </c>
      <c r="H43" s="7">
        <f>SUM(H44:H46)</f>
        <v>33749.870000000003</v>
      </c>
      <c r="I43" s="8">
        <f t="shared" si="5"/>
        <v>0.64492974347175713</v>
      </c>
      <c r="J43" s="8">
        <f>(H43/H6)</f>
        <v>8.4267882312745054E-2</v>
      </c>
      <c r="K43" s="8">
        <f t="shared" si="6"/>
        <v>1.2245407167494275</v>
      </c>
      <c r="L43" s="15">
        <f t="shared" si="7"/>
        <v>-0.14294698390868321</v>
      </c>
    </row>
    <row r="44" spans="1:12" s="13" customFormat="1" ht="21" customHeight="1">
      <c r="A44" s="1" t="s">
        <v>84</v>
      </c>
      <c r="B44" s="2" t="s">
        <v>85</v>
      </c>
      <c r="C44" s="3">
        <v>76847</v>
      </c>
      <c r="D44" s="3">
        <v>37719.94</v>
      </c>
      <c r="E44" s="4">
        <f t="shared" si="4"/>
        <v>0.49084466537405497</v>
      </c>
      <c r="F44" s="4">
        <f>(D44/D6)</f>
        <v>0.11505849690659309</v>
      </c>
      <c r="G44" s="3">
        <v>46492.9</v>
      </c>
      <c r="H44" s="3">
        <v>30011.59</v>
      </c>
      <c r="I44" s="4">
        <f t="shared" si="5"/>
        <v>0.6455090992388085</v>
      </c>
      <c r="J44" s="4">
        <f>(H44/H6)</f>
        <v>7.4934011127697861E-2</v>
      </c>
      <c r="K44" s="4">
        <f t="shared" si="6"/>
        <v>1.2568457719167829</v>
      </c>
      <c r="L44" s="14">
        <f t="shared" si="7"/>
        <v>-0.15466443386475354</v>
      </c>
    </row>
    <row r="45" spans="1:12" s="13" customFormat="1" ht="21" customHeight="1">
      <c r="A45" s="1" t="s">
        <v>86</v>
      </c>
      <c r="B45" s="2" t="s">
        <v>87</v>
      </c>
      <c r="C45" s="3">
        <v>356</v>
      </c>
      <c r="D45" s="3">
        <v>237.91</v>
      </c>
      <c r="E45" s="4">
        <f t="shared" si="4"/>
        <v>0.66828651685393259</v>
      </c>
      <c r="F45" s="4">
        <f>(D45/D6)</f>
        <v>7.2570547564623799E-4</v>
      </c>
      <c r="G45" s="3">
        <v>326</v>
      </c>
      <c r="H45" s="3">
        <v>194.61</v>
      </c>
      <c r="I45" s="4">
        <f t="shared" si="5"/>
        <v>0.59696319018404909</v>
      </c>
      <c r="J45" s="4">
        <f>(H45/H6)</f>
        <v>4.859092072616373E-4</v>
      </c>
      <c r="K45" s="4">
        <f t="shared" si="6"/>
        <v>1.2224962746004828</v>
      </c>
      <c r="L45" s="14">
        <f t="shared" si="7"/>
        <v>7.1323326669883502E-2</v>
      </c>
    </row>
    <row r="46" spans="1:12" s="13" customFormat="1" ht="21" customHeight="1">
      <c r="A46" s="1" t="s">
        <v>88</v>
      </c>
      <c r="B46" s="2" t="s">
        <v>89</v>
      </c>
      <c r="C46" s="3">
        <v>5126.7</v>
      </c>
      <c r="D46" s="3">
        <v>3370.24</v>
      </c>
      <c r="E46" s="4">
        <f t="shared" si="4"/>
        <v>0.65738974388983162</v>
      </c>
      <c r="F46" s="4">
        <f>(D46/D6)</f>
        <v>1.0280364937337553E-2</v>
      </c>
      <c r="G46" s="3">
        <v>5512.18</v>
      </c>
      <c r="H46" s="3">
        <v>3543.67</v>
      </c>
      <c r="I46" s="4">
        <f t="shared" si="5"/>
        <v>0.64287994949366678</v>
      </c>
      <c r="J46" s="4">
        <f>(H46/H6)</f>
        <v>8.8479619777855519E-3</v>
      </c>
      <c r="K46" s="4">
        <f t="shared" si="6"/>
        <v>0.95105921262420023</v>
      </c>
      <c r="L46" s="14">
        <f t="shared" si="7"/>
        <v>1.4509794396164843E-2</v>
      </c>
    </row>
    <row r="47" spans="1:12" s="13" customFormat="1" ht="21" customHeight="1">
      <c r="A47" s="5" t="s">
        <v>90</v>
      </c>
      <c r="B47" s="6" t="s">
        <v>91</v>
      </c>
      <c r="C47" s="7">
        <f>SUM(C48:C51)</f>
        <v>17811.019999999997</v>
      </c>
      <c r="D47" s="7">
        <f>SUM(D48:D51)</f>
        <v>4424.83</v>
      </c>
      <c r="E47" s="8">
        <f t="shared" si="4"/>
        <v>0.24843215043270966</v>
      </c>
      <c r="F47" s="8">
        <f>(D47/D6)</f>
        <v>1.3497218947516891E-2</v>
      </c>
      <c r="G47" s="7">
        <f>SUM(G48:G51)</f>
        <v>18557.150000000001</v>
      </c>
      <c r="H47" s="7">
        <f>SUM(H48:H51)</f>
        <v>11472.919999999998</v>
      </c>
      <c r="I47" s="8">
        <f t="shared" si="5"/>
        <v>0.6182479529453605</v>
      </c>
      <c r="J47" s="8">
        <f>(H47/H6)</f>
        <v>2.8645996928093019E-2</v>
      </c>
      <c r="K47" s="8">
        <f t="shared" si="6"/>
        <v>0.3856760092461205</v>
      </c>
      <c r="L47" s="8">
        <f t="shared" si="7"/>
        <v>-0.36981580251265084</v>
      </c>
    </row>
    <row r="48" spans="1:12" s="13" customFormat="1" ht="21" customHeight="1">
      <c r="A48" s="1" t="s">
        <v>92</v>
      </c>
      <c r="B48" s="2" t="s">
        <v>93</v>
      </c>
      <c r="C48" s="3">
        <v>3093.2</v>
      </c>
      <c r="D48" s="3">
        <v>2016.14</v>
      </c>
      <c r="E48" s="4">
        <f t="shared" si="4"/>
        <v>0.65179749127117559</v>
      </c>
      <c r="F48" s="4">
        <f>(D48/D6)</f>
        <v>6.1499047441024189E-3</v>
      </c>
      <c r="G48" s="3">
        <v>3121.5</v>
      </c>
      <c r="H48" s="3">
        <v>1845.36</v>
      </c>
      <c r="I48" s="4">
        <f t="shared" si="5"/>
        <v>0.59117731859682843</v>
      </c>
      <c r="J48" s="4">
        <f>(H48/H6)</f>
        <v>4.6075608381498118E-3</v>
      </c>
      <c r="K48" s="4">
        <f t="shared" si="6"/>
        <v>1.0925456279533534</v>
      </c>
      <c r="L48" s="4">
        <f t="shared" si="7"/>
        <v>6.0620172674347161E-2</v>
      </c>
    </row>
    <row r="49" spans="1:12" s="13" customFormat="1" ht="21" customHeight="1">
      <c r="A49" s="1" t="s">
        <v>94</v>
      </c>
      <c r="B49" s="2" t="s">
        <v>95</v>
      </c>
      <c r="C49" s="3">
        <v>472.4</v>
      </c>
      <c r="D49" s="3">
        <v>263.05</v>
      </c>
      <c r="E49" s="4">
        <f t="shared" si="4"/>
        <v>0.55683742591024565</v>
      </c>
      <c r="F49" s="4">
        <f>(D49/D6)</f>
        <v>8.0239092668968489E-4</v>
      </c>
      <c r="G49" s="3">
        <v>7647.76</v>
      </c>
      <c r="H49" s="3">
        <v>6072.53</v>
      </c>
      <c r="I49" s="4">
        <f t="shared" si="5"/>
        <v>0.79402727073025303</v>
      </c>
      <c r="J49" s="4">
        <f>(H49/H6)</f>
        <v>1.5162110057923591E-2</v>
      </c>
      <c r="K49" s="4">
        <f t="shared" si="6"/>
        <v>4.3318023953772156E-2</v>
      </c>
      <c r="L49" s="4">
        <f t="shared" si="7"/>
        <v>-0.23718984482000738</v>
      </c>
    </row>
    <row r="50" spans="1:12" s="13" customFormat="1" ht="21" customHeight="1">
      <c r="A50" s="1" t="s">
        <v>96</v>
      </c>
      <c r="B50" s="2" t="s">
        <v>97</v>
      </c>
      <c r="C50" s="3">
        <v>13706.57</v>
      </c>
      <c r="D50" s="3">
        <v>1799.97</v>
      </c>
      <c r="E50" s="4">
        <f t="shared" si="4"/>
        <v>0.13132169463257401</v>
      </c>
      <c r="F50" s="4">
        <f>(D50/D6)</f>
        <v>5.4905135765581908E-3</v>
      </c>
      <c r="G50" s="3">
        <v>7097.8</v>
      </c>
      <c r="H50" s="3">
        <v>2984.74</v>
      </c>
      <c r="I50" s="4">
        <f t="shared" si="5"/>
        <v>0.42051621629237224</v>
      </c>
      <c r="J50" s="4">
        <f>(H50/H6)</f>
        <v>7.4524055664256673E-3</v>
      </c>
      <c r="K50" s="4">
        <f t="shared" si="6"/>
        <v>0.60305755275166351</v>
      </c>
      <c r="L50" s="14">
        <f t="shared" si="7"/>
        <v>-0.2891945216597982</v>
      </c>
    </row>
    <row r="51" spans="1:12" s="13" customFormat="1" ht="21" customHeight="1">
      <c r="A51" s="1" t="s">
        <v>98</v>
      </c>
      <c r="B51" s="2" t="s">
        <v>99</v>
      </c>
      <c r="C51" s="3">
        <v>538.85</v>
      </c>
      <c r="D51" s="3">
        <v>345.67</v>
      </c>
      <c r="E51" s="4">
        <f t="shared" si="4"/>
        <v>0.64149577804583835</v>
      </c>
      <c r="F51" s="4">
        <f>(D51/D6)</f>
        <v>1.0544097001665971E-3</v>
      </c>
      <c r="G51" s="3">
        <v>690.09</v>
      </c>
      <c r="H51" s="3">
        <v>570.29</v>
      </c>
      <c r="I51" s="4">
        <f t="shared" si="5"/>
        <v>0.82639945514353186</v>
      </c>
      <c r="J51" s="4">
        <f>(H51/H6)</f>
        <v>1.4239204655939525E-3</v>
      </c>
      <c r="K51" s="4">
        <f t="shared" si="6"/>
        <v>0.60613021445229631</v>
      </c>
      <c r="L51" s="14">
        <f t="shared" si="7"/>
        <v>-0.18490367709769351</v>
      </c>
    </row>
    <row r="52" spans="1:12" s="13" customFormat="1" ht="21" customHeight="1">
      <c r="A52" s="5" t="s">
        <v>100</v>
      </c>
      <c r="B52" s="6" t="s">
        <v>101</v>
      </c>
      <c r="C52" s="7">
        <f>SUM(C53:C53)</f>
        <v>4371.8900000000003</v>
      </c>
      <c r="D52" s="7">
        <f>SUM(D53:D53)</f>
        <v>3577.56</v>
      </c>
      <c r="E52" s="8">
        <f t="shared" si="4"/>
        <v>0.8183097012962357</v>
      </c>
      <c r="F52" s="8">
        <f>(D52/D6)</f>
        <v>1.0912760629872453E-2</v>
      </c>
      <c r="G52" s="7">
        <f>SUM(G53:G53)</f>
        <v>3601.07</v>
      </c>
      <c r="H52" s="7">
        <f>SUM(H53:H53)</f>
        <v>2490.92</v>
      </c>
      <c r="I52" s="8">
        <f t="shared" si="5"/>
        <v>0.69171662866870121</v>
      </c>
      <c r="J52" s="8">
        <f>(H52/H6)</f>
        <v>6.2194181314020741E-3</v>
      </c>
      <c r="K52" s="8">
        <f t="shared" si="6"/>
        <v>1.436240425224415</v>
      </c>
      <c r="L52" s="15">
        <f t="shared" si="7"/>
        <v>0.1265930726275345</v>
      </c>
    </row>
    <row r="53" spans="1:12" s="13" customFormat="1" ht="21" customHeight="1">
      <c r="A53" s="1" t="s">
        <v>102</v>
      </c>
      <c r="B53" s="2" t="s">
        <v>103</v>
      </c>
      <c r="C53" s="3">
        <v>4371.8900000000003</v>
      </c>
      <c r="D53" s="3">
        <v>3577.56</v>
      </c>
      <c r="E53" s="4">
        <f t="shared" si="4"/>
        <v>0.8183097012962357</v>
      </c>
      <c r="F53" s="4">
        <f>(D53/D6)</f>
        <v>1.0912760629872453E-2</v>
      </c>
      <c r="G53" s="3">
        <v>3601.07</v>
      </c>
      <c r="H53" s="3">
        <v>2490.92</v>
      </c>
      <c r="I53" s="4">
        <f t="shared" si="5"/>
        <v>0.69171662866870121</v>
      </c>
      <c r="J53" s="4">
        <f>(H53/H6)</f>
        <v>6.2194181314020741E-3</v>
      </c>
      <c r="K53" s="4">
        <f t="shared" si="6"/>
        <v>1.436240425224415</v>
      </c>
      <c r="L53" s="4">
        <f t="shared" si="7"/>
        <v>0.1265930726275345</v>
      </c>
    </row>
    <row r="54" spans="1:12" s="13" customFormat="1" ht="21" customHeight="1">
      <c r="A54" s="5" t="s">
        <v>104</v>
      </c>
      <c r="B54" s="6" t="s">
        <v>105</v>
      </c>
      <c r="C54" s="7">
        <f>SUM(C55:C55)</f>
        <v>1600</v>
      </c>
      <c r="D54" s="7">
        <f>SUM(D55:D55)</f>
        <v>984.03</v>
      </c>
      <c r="E54" s="8">
        <f t="shared" si="4"/>
        <v>0.61501874999999995</v>
      </c>
      <c r="F54" s="8">
        <f>(D54/D6)</f>
        <v>3.0016222907829331E-3</v>
      </c>
      <c r="G54" s="7">
        <f>SUM(G55:G55)</f>
        <v>1988.3</v>
      </c>
      <c r="H54" s="7">
        <f>SUM(H55:H55)</f>
        <v>1232.75</v>
      </c>
      <c r="I54" s="8">
        <f t="shared" si="5"/>
        <v>0.62000201176884773</v>
      </c>
      <c r="J54" s="8">
        <f>(H54/H6)</f>
        <v>3.0779742831909119E-3</v>
      </c>
      <c r="K54" s="8">
        <f t="shared" si="6"/>
        <v>0.79823970796998578</v>
      </c>
      <c r="L54" s="15">
        <f t="shared" si="7"/>
        <v>-4.9832617688477798E-3</v>
      </c>
    </row>
    <row r="55" spans="1:12" s="13" customFormat="1" ht="21" customHeight="1">
      <c r="A55" s="1" t="s">
        <v>106</v>
      </c>
      <c r="B55" s="2" t="s">
        <v>107</v>
      </c>
      <c r="C55" s="3">
        <v>1600</v>
      </c>
      <c r="D55" s="3">
        <v>984.03</v>
      </c>
      <c r="E55" s="4">
        <f t="shared" si="4"/>
        <v>0.61501874999999995</v>
      </c>
      <c r="F55" s="4">
        <f>(D55/D6)</f>
        <v>3.0016222907829331E-3</v>
      </c>
      <c r="G55" s="3">
        <v>1988.3</v>
      </c>
      <c r="H55" s="3">
        <v>1232.75</v>
      </c>
      <c r="I55" s="4">
        <f t="shared" si="5"/>
        <v>0.62000201176884773</v>
      </c>
      <c r="J55" s="4">
        <f>(H55/H6)</f>
        <v>3.0779742831909119E-3</v>
      </c>
      <c r="K55" s="4">
        <f t="shared" si="6"/>
        <v>0.79823970796998578</v>
      </c>
      <c r="L55" s="4">
        <f t="shared" si="7"/>
        <v>-4.9832617688477798E-3</v>
      </c>
    </row>
    <row r="56" spans="1:12" s="13" customFormat="1" ht="41.1" customHeight="1">
      <c r="A56" s="5" t="s">
        <v>108</v>
      </c>
      <c r="B56" s="6" t="s">
        <v>109</v>
      </c>
      <c r="C56" s="7">
        <f>SUM(C57:C57)</f>
        <v>22.11</v>
      </c>
      <c r="D56" s="7">
        <f>SUM(D57:D57)</f>
        <v>12.11</v>
      </c>
      <c r="E56" s="8">
        <f t="shared" si="4"/>
        <v>0.54771596562641334</v>
      </c>
      <c r="F56" s="8">
        <f>(D56/D6)</f>
        <v>3.6939570888470191E-5</v>
      </c>
      <c r="G56" s="7">
        <f>SUM(G57:G57)</f>
        <v>189</v>
      </c>
      <c r="H56" s="7">
        <f>SUM(H57:H57)</f>
        <v>128.03</v>
      </c>
      <c r="I56" s="8">
        <f t="shared" si="5"/>
        <v>0.67740740740740746</v>
      </c>
      <c r="J56" s="8">
        <f>(H56/H6)</f>
        <v>3.1966988235808755E-4</v>
      </c>
      <c r="K56" s="8">
        <f t="shared" si="6"/>
        <v>9.458720612356479E-2</v>
      </c>
      <c r="L56" s="8">
        <f t="shared" si="7"/>
        <v>-0.12969144178099412</v>
      </c>
    </row>
    <row r="57" spans="1:12" s="13" customFormat="1" ht="21" customHeight="1">
      <c r="A57" s="1" t="s">
        <v>110</v>
      </c>
      <c r="B57" s="2" t="s">
        <v>111</v>
      </c>
      <c r="C57" s="3">
        <v>22.11</v>
      </c>
      <c r="D57" s="3">
        <v>12.11</v>
      </c>
      <c r="E57" s="4">
        <f t="shared" si="4"/>
        <v>0.54771596562641334</v>
      </c>
      <c r="F57" s="4">
        <f>(D57/D6)</f>
        <v>3.6939570888470191E-5</v>
      </c>
      <c r="G57" s="3">
        <v>189</v>
      </c>
      <c r="H57" s="3">
        <v>128.03</v>
      </c>
      <c r="I57" s="4">
        <f t="shared" si="5"/>
        <v>0.67740740740740746</v>
      </c>
      <c r="J57" s="4">
        <f>(H57/H6)</f>
        <v>3.1966988235808755E-4</v>
      </c>
      <c r="K57" s="4">
        <f t="shared" si="6"/>
        <v>9.458720612356479E-2</v>
      </c>
      <c r="L57" s="4">
        <f t="shared" si="7"/>
        <v>-0.12969144178099412</v>
      </c>
    </row>
    <row r="58" spans="1:12" s="13" customFormat="1" ht="60.95" customHeight="1">
      <c r="A58" s="5" t="s">
        <v>112</v>
      </c>
      <c r="B58" s="6" t="s">
        <v>113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114</v>
      </c>
      <c r="B59" s="2" t="s">
        <v>115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116</v>
      </c>
      <c r="B60" s="2" t="s">
        <v>117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118</v>
      </c>
      <c r="B61" s="2" t="s">
        <v>119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2017-09-07T13:19:10Z</cp:lastPrinted>
  <dcterms:created xsi:type="dcterms:W3CDTF">2017-03-10T06:35:34Z</dcterms:created>
  <dcterms:modified xsi:type="dcterms:W3CDTF">2017-09-07T13:19:27Z</dcterms:modified>
</cp:coreProperties>
</file>