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005" yWindow="1005" windowWidth="15000" windowHeight="10005"/>
  </bookViews>
  <sheets>
    <sheet name="Таблица" sheetId="1" r:id="rId1"/>
  </sheets>
  <definedNames>
    <definedName name="_xlnm.Print_Titles" localSheetId="0">Таблица!A:B,Таблица!4:5</definedName>
    <definedName name="_xlnm.Print_Area" localSheetId="0">Таблица!$C$6:$L$60</definedName>
  </definedNames>
  <calcPr calcId="125725"/>
</workbook>
</file>

<file path=xl/calcChain.xml><?xml version="1.0" encoding="utf-8"?>
<calcChain xmlns="http://schemas.openxmlformats.org/spreadsheetml/2006/main">
  <c r="H55" i="1"/>
  <c r="K55" s="1"/>
  <c r="H53"/>
  <c r="H51"/>
  <c r="H46"/>
  <c r="H42"/>
  <c r="H37"/>
  <c r="H32"/>
  <c r="H23"/>
  <c r="H18"/>
  <c r="H16"/>
  <c r="H7"/>
  <c r="G55"/>
  <c r="G53"/>
  <c r="G51"/>
  <c r="G46"/>
  <c r="G42"/>
  <c r="G37"/>
  <c r="G32"/>
  <c r="G23"/>
  <c r="G18"/>
  <c r="G16"/>
  <c r="G7"/>
  <c r="D55"/>
  <c r="D53"/>
  <c r="D51"/>
  <c r="D46"/>
  <c r="D42"/>
  <c r="D37"/>
  <c r="D32"/>
  <c r="D23"/>
  <c r="D18"/>
  <c r="D16"/>
  <c r="D7"/>
  <c r="C55"/>
  <c r="C53"/>
  <c r="C51"/>
  <c r="C46"/>
  <c r="C42"/>
  <c r="C37"/>
  <c r="C32"/>
  <c r="C23"/>
  <c r="C18"/>
  <c r="C16"/>
  <c r="C7"/>
  <c r="E56"/>
  <c r="L56" s="1"/>
  <c r="E54"/>
  <c r="E52"/>
  <c r="E50"/>
  <c r="E49"/>
  <c r="E48"/>
  <c r="E47"/>
  <c r="E45"/>
  <c r="E44"/>
  <c r="L44" s="1"/>
  <c r="E43"/>
  <c r="E41"/>
  <c r="E40"/>
  <c r="E39"/>
  <c r="E38"/>
  <c r="E36"/>
  <c r="E35"/>
  <c r="E34"/>
  <c r="E33"/>
  <c r="E31"/>
  <c r="E30"/>
  <c r="E29"/>
  <c r="E28"/>
  <c r="E27"/>
  <c r="E26"/>
  <c r="E25"/>
  <c r="L25" s="1"/>
  <c r="E24"/>
  <c r="E22"/>
  <c r="E21"/>
  <c r="E20"/>
  <c r="E19"/>
  <c r="L19" s="1"/>
  <c r="E17"/>
  <c r="E15"/>
  <c r="L15" s="1"/>
  <c r="E14"/>
  <c r="E13"/>
  <c r="E12"/>
  <c r="E11"/>
  <c r="L11" s="1"/>
  <c r="E10"/>
  <c r="E9"/>
  <c r="E8"/>
  <c r="I56"/>
  <c r="I54"/>
  <c r="I52"/>
  <c r="I50"/>
  <c r="L50" s="1"/>
  <c r="I49"/>
  <c r="I48"/>
  <c r="I47"/>
  <c r="I45"/>
  <c r="I44"/>
  <c r="I43"/>
  <c r="I41"/>
  <c r="L41" s="1"/>
  <c r="I40"/>
  <c r="I39"/>
  <c r="I38"/>
  <c r="I36"/>
  <c r="I35"/>
  <c r="I34"/>
  <c r="I33"/>
  <c r="I31"/>
  <c r="I30"/>
  <c r="I29"/>
  <c r="I28"/>
  <c r="I27"/>
  <c r="I26"/>
  <c r="I25"/>
  <c r="I24"/>
  <c r="I22"/>
  <c r="I21"/>
  <c r="I20"/>
  <c r="I19"/>
  <c r="I17"/>
  <c r="I15"/>
  <c r="I14"/>
  <c r="I13"/>
  <c r="I12"/>
  <c r="I11"/>
  <c r="I10"/>
  <c r="L10" s="1"/>
  <c r="I9"/>
  <c r="L9" s="1"/>
  <c r="I8"/>
  <c r="K56"/>
  <c r="K54"/>
  <c r="K52"/>
  <c r="K50"/>
  <c r="K49"/>
  <c r="K48"/>
  <c r="K47"/>
  <c r="K45"/>
  <c r="K44"/>
  <c r="K43"/>
  <c r="K41"/>
  <c r="K40"/>
  <c r="K39"/>
  <c r="K38"/>
  <c r="K36"/>
  <c r="K35"/>
  <c r="K34"/>
  <c r="K33"/>
  <c r="K31"/>
  <c r="K30"/>
  <c r="K29"/>
  <c r="K28"/>
  <c r="K27"/>
  <c r="K26"/>
  <c r="K25"/>
  <c r="K24"/>
  <c r="K22"/>
  <c r="K21"/>
  <c r="K20"/>
  <c r="K19"/>
  <c r="K17"/>
  <c r="K15"/>
  <c r="K14"/>
  <c r="K13"/>
  <c r="K12"/>
  <c r="K11"/>
  <c r="K10"/>
  <c r="K9"/>
  <c r="K8"/>
  <c r="L35"/>
  <c r="L49"/>
  <c r="L45"/>
  <c r="L34"/>
  <c r="L30"/>
  <c r="L27"/>
  <c r="L26"/>
  <c r="L22"/>
  <c r="L21"/>
  <c r="L17"/>
  <c r="L14"/>
  <c r="L13"/>
  <c r="L54" l="1"/>
  <c r="L52"/>
  <c r="L48"/>
  <c r="L47"/>
  <c r="L43"/>
  <c r="H6"/>
  <c r="J55" s="1"/>
  <c r="L40"/>
  <c r="L38"/>
  <c r="L36"/>
  <c r="L33"/>
  <c r="L31"/>
  <c r="L29"/>
  <c r="L24"/>
  <c r="E55"/>
  <c r="K16"/>
  <c r="K7"/>
  <c r="D6"/>
  <c r="F33" s="1"/>
  <c r="E32"/>
  <c r="E16"/>
  <c r="I55"/>
  <c r="I53"/>
  <c r="K53"/>
  <c r="E53"/>
  <c r="I51"/>
  <c r="K51"/>
  <c r="E51"/>
  <c r="I46"/>
  <c r="K46"/>
  <c r="E46"/>
  <c r="I42"/>
  <c r="K42"/>
  <c r="E42"/>
  <c r="I37"/>
  <c r="K37"/>
  <c r="G6"/>
  <c r="E37"/>
  <c r="I32"/>
  <c r="K32"/>
  <c r="I23"/>
  <c r="K23"/>
  <c r="E23"/>
  <c r="I18"/>
  <c r="K18"/>
  <c r="E18"/>
  <c r="I16"/>
  <c r="L16" s="1"/>
  <c r="F17"/>
  <c r="I7"/>
  <c r="E7"/>
  <c r="F49"/>
  <c r="C6"/>
  <c r="F32"/>
  <c r="L39"/>
  <c r="L28"/>
  <c r="L20"/>
  <c r="L12"/>
  <c r="L8"/>
  <c r="J29" l="1"/>
  <c r="J31"/>
  <c r="J43"/>
  <c r="J25"/>
  <c r="J49"/>
  <c r="J20"/>
  <c r="J53"/>
  <c r="J40"/>
  <c r="J30"/>
  <c r="J52"/>
  <c r="J54"/>
  <c r="J42"/>
  <c r="J47"/>
  <c r="J56"/>
  <c r="J24"/>
  <c r="J8"/>
  <c r="J9"/>
  <c r="J34"/>
  <c r="J27"/>
  <c r="J36"/>
  <c r="J21"/>
  <c r="J22"/>
  <c r="J18"/>
  <c r="J7"/>
  <c r="J15"/>
  <c r="J51"/>
  <c r="J35"/>
  <c r="J19"/>
  <c r="J44"/>
  <c r="J28"/>
  <c r="J37"/>
  <c r="J12"/>
  <c r="J38"/>
  <c r="J13"/>
  <c r="J33"/>
  <c r="J10"/>
  <c r="J26"/>
  <c r="J50"/>
  <c r="I6"/>
  <c r="J39"/>
  <c r="J23"/>
  <c r="J48"/>
  <c r="J32"/>
  <c r="J45"/>
  <c r="J16"/>
  <c r="J46"/>
  <c r="J17"/>
  <c r="J41"/>
  <c r="J14"/>
  <c r="J11"/>
  <c r="L55"/>
  <c r="F26"/>
  <c r="F47"/>
  <c r="F15"/>
  <c r="F38"/>
  <c r="F48"/>
  <c r="F54"/>
  <c r="F43"/>
  <c r="F16"/>
  <c r="F37"/>
  <c r="K6"/>
  <c r="F11"/>
  <c r="F21"/>
  <c r="F22"/>
  <c r="F27"/>
  <c r="F36"/>
  <c r="F9"/>
  <c r="F42"/>
  <c r="F10"/>
  <c r="F31"/>
  <c r="F52"/>
  <c r="F20"/>
  <c r="F45"/>
  <c r="F46"/>
  <c r="F30"/>
  <c r="F14"/>
  <c r="F51"/>
  <c r="F35"/>
  <c r="F19"/>
  <c r="F56"/>
  <c r="F40"/>
  <c r="F24"/>
  <c r="F8"/>
  <c r="F53"/>
  <c r="F25"/>
  <c r="F13"/>
  <c r="E6"/>
  <c r="L6" s="1"/>
  <c r="F50"/>
  <c r="F34"/>
  <c r="F18"/>
  <c r="F55"/>
  <c r="F39"/>
  <c r="F23"/>
  <c r="F7"/>
  <c r="F44"/>
  <c r="F28"/>
  <c r="F12"/>
  <c r="F41"/>
  <c r="F29"/>
  <c r="L32"/>
  <c r="L53"/>
  <c r="L51"/>
  <c r="L46"/>
  <c r="L42"/>
  <c r="L37"/>
  <c r="L23"/>
  <c r="L18"/>
  <c r="L7"/>
</calcChain>
</file>

<file path=xl/sharedStrings.xml><?xml version="1.0" encoding="utf-8"?>
<sst xmlns="http://schemas.openxmlformats.org/spreadsheetml/2006/main" count="125" uniqueCount="125">
  <si>
    <t>РзПр</t>
  </si>
  <si>
    <t>Код</t>
  </si>
  <si>
    <t>Сравнение с прошлым годом</t>
  </si>
  <si>
    <t>Годовые назначения, тыс.руб.</t>
  </si>
  <si>
    <t>Исполнено, тыс.руб.</t>
  </si>
  <si>
    <t>% исполнения</t>
  </si>
  <si>
    <t>Доля</t>
  </si>
  <si>
    <t>Назначено прошлый год, тыс.руб.</t>
  </si>
  <si>
    <t>Исполнено прошлый год, тыс.руб.</t>
  </si>
  <si>
    <t>% исполнения прошлый год</t>
  </si>
  <si>
    <t>Доля в прошлом году</t>
  </si>
  <si>
    <t>Темп роста к прошлому году</t>
  </si>
  <si>
    <t>Изменение % исполнения</t>
  </si>
  <si>
    <t xml:space="preserve">Расходы бюджета - Итого 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</si>
  <si>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</si>
  <si>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</si>
  <si>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</si>
  <si>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</si>
  <si>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</si>
  <si>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</si>
  <si>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</si>
  <si>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</si>
  <si>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</si>
  <si>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</si>
  <si>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</si>
  <si>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</si>
  <si>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проведения выборов и референдумов</t>
  </si>
  <si>
    <t>0107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</si>
  <si>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</si>
  <si>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</si>
  <si>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</si>
  <si>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</si>
  <si>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</si>
  <si>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</si>
  <si>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</si>
  <si>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</si>
  <si>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</si>
  <si>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</si>
  <si>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Органы внутренних дел</t>
  </si>
  <si>
    <t>0302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</si>
  <si>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</si>
  <si>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</si>
  <si>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Обеспечение пожарной безопасности</t>
  </si>
  <si>
    <t>0310</t>
  </si>
  <si>
    <t>Другие вопросы в области национальной безопасности и правоохранительной деятельности</t>
  </si>
  <si>
    <t>0314</t>
  </si>
  <si>
    <t>НАЦИОНАЛЬНАЯ ЭКОНОМИКА</t>
  </si>
  <si>
    <t>0400</t>
  </si>
  <si>
    <t>Общеэкономические вопросы</t>
  </si>
  <si>
    <t>0401</t>
  </si>
  <si>
    <t>Топливно-энергетический комплекс</t>
  </si>
  <si>
    <t>0402</t>
  </si>
  <si>
    <t>Сельское хозяйство и рыболовство</t>
  </si>
  <si>
    <t>0405</t>
  </si>
  <si>
    <t>Водное хозяйство</t>
  </si>
  <si>
    <t>0406</t>
  </si>
  <si>
    <t>Транспорт</t>
  </si>
  <si>
    <t>0408</t>
  </si>
  <si>
    <t>Дорожное хозяйство (дорожные фонды)</t>
  </si>
  <si>
    <t>0409</t>
  </si>
  <si>
    <t>Связь и информатика</t>
  </si>
  <si>
    <t>0410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</si>
  <si>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</si>
  <si>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</si>
  <si>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</si>
  <si>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</si>
  <si>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</si>
  <si>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</si>
  <si>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</si>
  <si>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</si>
  <si>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</si>
  <si>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</si>
  <si>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</si>
  <si>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</si>
  <si>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</si>
  <si>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</si>
  <si>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</si>
  <si>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</si>
  <si>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</si>
  <si>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</si>
  <si>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Молодежная политика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</si>
  <si>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</si>
  <si>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</si>
  <si>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</si>
  <si>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</si>
  <si>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</si>
  <si>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</si>
  <si>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</si>
  <si>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Кинематография</t>
  </si>
  <si>
    <t>0802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</si>
  <si>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</si>
  <si>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</si>
  <si>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</si>
  <si>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</si>
  <si>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</si>
  <si>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</si>
  <si>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</si>
  <si>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</si>
  <si>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</si>
  <si>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</si>
  <si>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</si>
  <si>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</si>
  <si>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</si>
  <si>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</si>
  <si>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Массовый спорт</t>
  </si>
  <si>
    <t>1102</t>
  </si>
  <si>
    <t>СРЕДСТВА МАССОВОЙ ИНФОРМАЦИИ</t>
  </si>
  <si>
    <t>1200</t>
  </si>
  <si>
    <t>Периодическая печать и издательства</t>
  </si>
  <si>
    <t>1202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</si>
  <si>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</si>
  <si>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</si>
  <si>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</si>
  <si>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</si>
  <si>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МЕЖБЮДЖЕТНЫЕ ТРАНСФЕРТЫ ОБЩЕГО ХАРАКТЕРА БЮДЖЕТАМ СУБЪЕКТОВ РОССИЙСКОЙ ФЕДЕРАЦИИ И МУНИЦИПАЛЬНЫХ ОБРАЗОВАНИЙ</t>
  </si>
  <si>
    <t>1400</t>
  </si>
  <si>
    <t>Дотации на выравнивание бюджетной обеспеченности субъектов Российской Федерации и муниципальных образований</t>
  </si>
  <si>
    <t>1401</t>
  </si>
  <si>
    <t>Иные дотации</t>
  </si>
  <si>
    <t>1402</t>
  </si>
  <si>
    <t>Прочие межбюджетные трансферты общего характера</t>
  </si>
  <si>
    <t>1403</t>
  </si>
  <si>
    <t>Анализ исполнения расходов (Консолидированный бюджет Тоншаевского муниципального района)</t>
  </si>
  <si>
    <t>Информация об исполнении за январь-апрель месяц 2017 года, 2016 года в разрезе разделов, подразделов классификации расходов</t>
  </si>
  <si>
    <t>за январь-апрель месяц 2017 года</t>
  </si>
</sst>
</file>

<file path=xl/styles.xml><?xml version="1.0" encoding="utf-8"?>
<styleSheet xmlns="http://schemas.openxmlformats.org/spreadsheetml/2006/main">
  <numFmts count="2">
    <numFmt numFmtId="164" formatCode="00\ \ 00"/>
    <numFmt numFmtId="165" formatCode="#,##0.00%"/>
  </numFmts>
  <fonts count="8">
    <font>
      <sz val="10"/>
      <color rgb="FF000000"/>
      <name val="Arial"/>
      <family val="2"/>
    </font>
    <font>
      <b/>
      <sz val="10"/>
      <color indexed="9"/>
      <name val="Verdana"/>
      <family val="2"/>
    </font>
    <font>
      <sz val="10"/>
      <color indexed="9"/>
      <name val="Verdana"/>
      <family val="2"/>
    </font>
    <font>
      <sz val="8.5"/>
      <color indexed="9"/>
      <name val="Arial"/>
      <family val="2"/>
    </font>
    <font>
      <b/>
      <sz val="8.5"/>
      <color indexed="9"/>
      <name val="Arial"/>
      <family val="2"/>
    </font>
    <font>
      <sz val="8.5"/>
      <name val="Arial"/>
      <family val="2"/>
    </font>
    <font>
      <b/>
      <sz val="8.5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10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2">
    <xf numFmtId="0" fontId="0" fillId="0" borderId="0"/>
    <xf numFmtId="0" fontId="7" fillId="0" borderId="0"/>
  </cellStyleXfs>
  <cellXfs count="23">
    <xf numFmtId="0" fontId="0" fillId="0" borderId="0" xfId="0"/>
    <xf numFmtId="0" fontId="3" fillId="0" borderId="1" xfId="1" applyFont="1" applyFill="1" applyBorder="1" applyAlignment="1" applyProtection="1">
      <alignment horizontal="left" vertical="center" wrapText="1"/>
    </xf>
    <xf numFmtId="164" fontId="3" fillId="0" borderId="1" xfId="1" applyNumberFormat="1" applyFont="1" applyFill="1" applyBorder="1" applyAlignment="1" applyProtection="1">
      <alignment horizontal="center" vertical="center" wrapText="1"/>
    </xf>
    <xf numFmtId="4" fontId="3" fillId="0" borderId="1" xfId="1" applyNumberFormat="1" applyFont="1" applyFill="1" applyBorder="1" applyAlignment="1" applyProtection="1">
      <alignment horizontal="right" vertical="center" wrapText="1"/>
    </xf>
    <xf numFmtId="165" fontId="3" fillId="0" borderId="1" xfId="1" applyNumberFormat="1" applyFont="1" applyFill="1" applyBorder="1" applyAlignment="1" applyProtection="1">
      <alignment horizontal="right" vertical="center" wrapText="1"/>
    </xf>
    <xf numFmtId="0" fontId="4" fillId="0" borderId="1" xfId="1" applyFont="1" applyFill="1" applyBorder="1" applyAlignment="1" applyProtection="1">
      <alignment horizontal="left" vertical="center" wrapText="1"/>
    </xf>
    <xf numFmtId="164" fontId="4" fillId="0" borderId="1" xfId="1" applyNumberFormat="1" applyFont="1" applyFill="1" applyBorder="1" applyAlignment="1" applyProtection="1">
      <alignment horizontal="center" vertical="center" wrapText="1"/>
    </xf>
    <xf numFmtId="4" fontId="4" fillId="0" borderId="1" xfId="1" applyNumberFormat="1" applyFont="1" applyFill="1" applyBorder="1" applyAlignment="1" applyProtection="1">
      <alignment horizontal="right" vertical="center" wrapText="1"/>
    </xf>
    <xf numFmtId="165" fontId="4" fillId="0" borderId="1" xfId="1" applyNumberFormat="1" applyFont="1" applyFill="1" applyBorder="1" applyAlignment="1" applyProtection="1">
      <alignment horizontal="right" vertical="center" wrapText="1"/>
    </xf>
    <xf numFmtId="0" fontId="0" fillId="0" borderId="0" xfId="1" applyFont="1" applyFill="1" applyAlignment="1" applyProtection="1">
      <alignment wrapText="1"/>
    </xf>
    <xf numFmtId="164" fontId="0" fillId="0" borderId="0" xfId="1" applyNumberFormat="1" applyFont="1" applyFill="1" applyAlignment="1" applyProtection="1">
      <alignment wrapText="1"/>
    </xf>
    <xf numFmtId="4" fontId="0" fillId="0" borderId="0" xfId="1" applyNumberFormat="1" applyFont="1" applyFill="1" applyAlignment="1" applyProtection="1">
      <alignment wrapText="1"/>
    </xf>
    <xf numFmtId="165" fontId="0" fillId="0" borderId="0" xfId="1" applyNumberFormat="1" applyFont="1" applyFill="1" applyAlignment="1" applyProtection="1">
      <alignment wrapText="1"/>
    </xf>
    <xf numFmtId="0" fontId="0" fillId="0" borderId="0" xfId="1" applyFont="1" applyFill="1" applyAlignment="1" applyProtection="1">
      <alignment vertical="center"/>
    </xf>
    <xf numFmtId="165" fontId="5" fillId="0" borderId="1" xfId="1" applyNumberFormat="1" applyFont="1" applyFill="1" applyBorder="1" applyAlignment="1" applyProtection="1">
      <alignment horizontal="right" vertical="center" wrapText="1"/>
    </xf>
    <xf numFmtId="165" fontId="6" fillId="0" borderId="1" xfId="1" applyNumberFormat="1" applyFont="1" applyFill="1" applyBorder="1" applyAlignment="1" applyProtection="1">
      <alignment horizontal="right" vertical="center" wrapText="1"/>
    </xf>
    <xf numFmtId="165" fontId="1" fillId="0" borderId="0" xfId="1" applyNumberFormat="1" applyFont="1" applyFill="1" applyAlignment="1" applyProtection="1">
      <alignment horizontal="left" wrapText="1"/>
    </xf>
    <xf numFmtId="0" fontId="0" fillId="0" borderId="0" xfId="1" applyFont="1" applyFill="1" applyProtection="1"/>
    <xf numFmtId="165" fontId="2" fillId="0" borderId="0" xfId="1" applyNumberFormat="1" applyFont="1" applyFill="1" applyAlignment="1" applyProtection="1">
      <alignment horizontal="left" wrapText="1"/>
    </xf>
    <xf numFmtId="0" fontId="1" fillId="2" borderId="1" xfId="1" applyFont="1" applyFill="1" applyBorder="1" applyAlignment="1" applyProtection="1">
      <alignment horizontal="center" vertical="center" wrapText="1"/>
    </xf>
    <xf numFmtId="164" fontId="1" fillId="2" borderId="1" xfId="1" applyNumberFormat="1" applyFont="1" applyFill="1" applyBorder="1" applyAlignment="1" applyProtection="1">
      <alignment horizontal="center" vertical="center" wrapText="1"/>
    </xf>
    <xf numFmtId="4" fontId="1" fillId="2" borderId="1" xfId="1" applyNumberFormat="1" applyFont="1" applyFill="1" applyBorder="1" applyAlignment="1" applyProtection="1">
      <alignment horizontal="center" vertical="center" wrapText="1"/>
    </xf>
    <xf numFmtId="165" fontId="1" fillId="2" borderId="1" xfId="1" applyNumberFormat="1" applyFont="1" applyFill="1" applyBorder="1" applyAlignment="1" applyProtection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8080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O60"/>
  <sheetViews>
    <sheetView tabSelected="1" workbookViewId="0">
      <selection activeCell="H57" sqref="H57"/>
    </sheetView>
  </sheetViews>
  <sheetFormatPr defaultColWidth="9.85546875" defaultRowHeight="12.75"/>
  <cols>
    <col min="1" max="1" width="38.140625" style="9" customWidth="1"/>
    <col min="2" max="2" width="10" style="10" customWidth="1"/>
    <col min="3" max="4" width="16.42578125" style="11" customWidth="1"/>
    <col min="5" max="6" width="13.5703125" style="12" customWidth="1"/>
    <col min="7" max="7" width="16.42578125" style="11" customWidth="1"/>
    <col min="8" max="8" width="13.5703125" style="11" customWidth="1"/>
    <col min="9" max="12" width="13.5703125" style="12" customWidth="1"/>
  </cols>
  <sheetData>
    <row r="1" spans="1:15">
      <c r="A1" s="16" t="s">
        <v>122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7"/>
      <c r="N1" s="17"/>
      <c r="O1" s="17"/>
    </row>
    <row r="2" spans="1:15">
      <c r="A2" s="18" t="s">
        <v>123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7"/>
      <c r="N2" s="17"/>
      <c r="O2" s="17"/>
    </row>
    <row r="4" spans="1:15" s="13" customFormat="1" ht="20.100000000000001" customHeight="1">
      <c r="A4" s="19" t="s">
        <v>0</v>
      </c>
      <c r="B4" s="20" t="s">
        <v>1</v>
      </c>
      <c r="C4" s="22" t="s">
        <v>124</v>
      </c>
      <c r="D4" s="22"/>
      <c r="E4" s="22"/>
      <c r="F4" s="22"/>
      <c r="G4" s="22" t="s">
        <v>2</v>
      </c>
      <c r="H4" s="22"/>
      <c r="I4" s="22"/>
      <c r="J4" s="22"/>
      <c r="K4" s="22"/>
      <c r="L4" s="22"/>
    </row>
    <row r="5" spans="1:15" s="13" customFormat="1" ht="83.1" customHeight="1">
      <c r="A5" s="19"/>
      <c r="B5" s="20"/>
      <c r="C5" s="21" t="s">
        <v>3</v>
      </c>
      <c r="D5" s="21" t="s">
        <v>4</v>
      </c>
      <c r="E5" s="22" t="s">
        <v>5</v>
      </c>
      <c r="F5" s="22" t="s">
        <v>6</v>
      </c>
      <c r="G5" s="21" t="s">
        <v>7</v>
      </c>
      <c r="H5" s="21" t="s">
        <v>8</v>
      </c>
      <c r="I5" s="22" t="s">
        <v>9</v>
      </c>
      <c r="J5" s="22" t="s">
        <v>10</v>
      </c>
      <c r="K5" s="22" t="s">
        <v>11</v>
      </c>
      <c r="L5" s="22" t="s">
        <v>12</v>
      </c>
    </row>
    <row r="6" spans="1:15" s="13" customFormat="1" ht="21" customHeight="1">
      <c r="A6" s="1" t="s">
        <v>13</v>
      </c>
      <c r="B6" s="2"/>
      <c r="C6" s="3">
        <f>(C7+C16+C18+C23+C32+C37+C42+C46+C51+C55+C53)</f>
        <v>515420.69000000006</v>
      </c>
      <c r="D6" s="3">
        <f>(D7+D16+D18+D23+D32+D37+D42+D46+D51+D55+D53)</f>
        <v>162867.78000000003</v>
      </c>
      <c r="E6" s="4">
        <f t="shared" ref="E6:E37" si="0">(D6/C6)</f>
        <v>0.31598999256316235</v>
      </c>
      <c r="F6" s="4">
        <v>1</v>
      </c>
      <c r="G6" s="3">
        <f>(G7+G16+G18+G23+G32+G37+G42+G46+G51+G55+G53)</f>
        <v>565396.9800000001</v>
      </c>
      <c r="H6" s="3">
        <f>(H7+H16+H18+H23+H32+H37+H42+H46+H51+H55+H53)</f>
        <v>176161.51</v>
      </c>
      <c r="I6" s="4">
        <f t="shared" ref="I6:I37" si="1">(H6/G6)</f>
        <v>0.3115713670773409</v>
      </c>
      <c r="J6" s="4">
        <v>1</v>
      </c>
      <c r="K6" s="4">
        <f t="shared" ref="K6:K37" si="2">(D6/H6)</f>
        <v>0.92453669362847779</v>
      </c>
      <c r="L6" s="14">
        <f t="shared" ref="L6:L37" si="3">(E6-I6)</f>
        <v>4.418625485821448E-3</v>
      </c>
    </row>
    <row r="7" spans="1:15" s="13" customFormat="1" ht="21" customHeight="1">
      <c r="A7" s="5" t="s">
        <v>14</v>
      </c>
      <c r="B7" s="6" t="s">
        <v>15</v>
      </c>
      <c r="C7" s="7">
        <f>SUM(C8:C15)</f>
        <v>60711.580000000009</v>
      </c>
      <c r="D7" s="7">
        <f>SUM(D8:D15)</f>
        <v>23902.47</v>
      </c>
      <c r="E7" s="8">
        <f t="shared" si="0"/>
        <v>0.39370528653676939</v>
      </c>
      <c r="F7" s="8">
        <f>(D7/D6)</f>
        <v>0.14675996688847848</v>
      </c>
      <c r="G7" s="7">
        <f>SUM(G8:G15)</f>
        <v>61049.89</v>
      </c>
      <c r="H7" s="7">
        <f>SUM(H8:H15)</f>
        <v>20332.46</v>
      </c>
      <c r="I7" s="8">
        <f t="shared" si="1"/>
        <v>0.33304662793004214</v>
      </c>
      <c r="J7" s="8">
        <f>(H7/H6)</f>
        <v>0.11541942391388448</v>
      </c>
      <c r="K7" s="8">
        <f t="shared" si="2"/>
        <v>1.1755818036774695</v>
      </c>
      <c r="L7" s="15">
        <f t="shared" si="3"/>
        <v>6.0658658606727256E-2</v>
      </c>
    </row>
    <row r="8" spans="1:15" s="13" customFormat="1" ht="41.1" customHeight="1">
      <c r="A8" s="1" t="s">
        <v>16</v>
      </c>
      <c r="B8" s="2" t="s">
        <v>17</v>
      </c>
      <c r="C8" s="3">
        <v>5620.77</v>
      </c>
      <c r="D8" s="3">
        <v>2027.29</v>
      </c>
      <c r="E8" s="4">
        <f t="shared" si="0"/>
        <v>0.36067834122371129</v>
      </c>
      <c r="F8" s="4">
        <f>(D8/D6)</f>
        <v>1.2447458914218636E-2</v>
      </c>
      <c r="G8" s="3">
        <v>5083.82</v>
      </c>
      <c r="H8" s="3">
        <v>1860.19</v>
      </c>
      <c r="I8" s="4">
        <f t="shared" si="1"/>
        <v>0.3659039855856423</v>
      </c>
      <c r="J8" s="4">
        <f>(H8/H6)</f>
        <v>1.0559571157172756E-2</v>
      </c>
      <c r="K8" s="4">
        <f t="shared" si="2"/>
        <v>1.0898295335422725</v>
      </c>
      <c r="L8" s="14">
        <f t="shared" si="3"/>
        <v>-5.2256443619310144E-3</v>
      </c>
    </row>
    <row r="9" spans="1:15" s="13" customFormat="1" ht="60.95" customHeight="1">
      <c r="A9" s="1" t="s">
        <v>18</v>
      </c>
      <c r="B9" s="2" t="s">
        <v>19</v>
      </c>
      <c r="C9" s="3">
        <v>593.63</v>
      </c>
      <c r="D9" s="3">
        <v>266.5</v>
      </c>
      <c r="E9" s="4">
        <f t="shared" si="0"/>
        <v>0.44893283695231034</v>
      </c>
      <c r="F9" s="4">
        <f>(D9/D6)</f>
        <v>1.6362966327655474E-3</v>
      </c>
      <c r="G9" s="3">
        <v>757.4</v>
      </c>
      <c r="H9" s="3">
        <v>186.22</v>
      </c>
      <c r="I9" s="4">
        <f t="shared" si="1"/>
        <v>0.24586744124636917</v>
      </c>
      <c r="J9" s="4">
        <f>(H9/H6)</f>
        <v>1.0570981141113061E-3</v>
      </c>
      <c r="K9" s="4">
        <f t="shared" si="2"/>
        <v>1.4311029964558051</v>
      </c>
      <c r="L9" s="14">
        <f t="shared" si="3"/>
        <v>0.20306539570594118</v>
      </c>
    </row>
    <row r="10" spans="1:15" s="13" customFormat="1" ht="60.95" customHeight="1">
      <c r="A10" s="1" t="s">
        <v>20</v>
      </c>
      <c r="B10" s="2" t="s">
        <v>21</v>
      </c>
      <c r="C10" s="3">
        <v>19306.990000000002</v>
      </c>
      <c r="D10" s="3">
        <v>8915.7099999999991</v>
      </c>
      <c r="E10" s="4">
        <f t="shared" si="0"/>
        <v>0.46178663789643015</v>
      </c>
      <c r="F10" s="4">
        <f>(D10/D6)</f>
        <v>5.4742012201553905E-2</v>
      </c>
      <c r="G10" s="3">
        <v>25018.19</v>
      </c>
      <c r="H10" s="3">
        <v>8088.91</v>
      </c>
      <c r="I10" s="4">
        <f t="shared" si="1"/>
        <v>0.32332115153014668</v>
      </c>
      <c r="J10" s="4">
        <f>(H10/H6)</f>
        <v>4.5917578703770189E-2</v>
      </c>
      <c r="K10" s="4">
        <f t="shared" si="2"/>
        <v>1.1022140189469285</v>
      </c>
      <c r="L10" s="14">
        <f t="shared" si="3"/>
        <v>0.13846548636628347</v>
      </c>
    </row>
    <row r="11" spans="1:15" s="13" customFormat="1" ht="21" customHeight="1">
      <c r="A11" s="1" t="s">
        <v>22</v>
      </c>
      <c r="B11" s="2" t="s">
        <v>23</v>
      </c>
      <c r="C11" s="3"/>
      <c r="D11" s="3"/>
      <c r="E11" s="4" t="e">
        <f t="shared" si="0"/>
        <v>#DIV/0!</v>
      </c>
      <c r="F11" s="4">
        <f>(D11/D6)</f>
        <v>0</v>
      </c>
      <c r="G11" s="3">
        <v>3.16</v>
      </c>
      <c r="H11" s="3"/>
      <c r="I11" s="4">
        <f t="shared" si="1"/>
        <v>0</v>
      </c>
      <c r="J11" s="4">
        <f>(H11/H6)</f>
        <v>0</v>
      </c>
      <c r="K11" s="4" t="e">
        <f t="shared" si="2"/>
        <v>#DIV/0!</v>
      </c>
      <c r="L11" s="14" t="e">
        <f t="shared" si="3"/>
        <v>#DIV/0!</v>
      </c>
    </row>
    <row r="12" spans="1:15" s="13" customFormat="1" ht="41.1" customHeight="1">
      <c r="A12" s="1" t="s">
        <v>24</v>
      </c>
      <c r="B12" s="2" t="s">
        <v>25</v>
      </c>
      <c r="C12" s="3">
        <v>8296.6</v>
      </c>
      <c r="D12" s="3">
        <v>2994.54</v>
      </c>
      <c r="E12" s="4">
        <f t="shared" si="0"/>
        <v>0.36093580502856593</v>
      </c>
      <c r="F12" s="4">
        <f>(D12/D6)</f>
        <v>1.8386325398430551E-2</v>
      </c>
      <c r="G12" s="3">
        <v>7682.7</v>
      </c>
      <c r="H12" s="3">
        <v>2421.1999999999998</v>
      </c>
      <c r="I12" s="4">
        <f t="shared" si="1"/>
        <v>0.31514962187772527</v>
      </c>
      <c r="J12" s="4">
        <f>(H12/H6)</f>
        <v>1.3744205530481658E-2</v>
      </c>
      <c r="K12" s="4">
        <f t="shared" si="2"/>
        <v>1.2367999339170659</v>
      </c>
      <c r="L12" s="14">
        <f t="shared" si="3"/>
        <v>4.5786183150840654E-2</v>
      </c>
    </row>
    <row r="13" spans="1:15" s="13" customFormat="1" ht="21" customHeight="1">
      <c r="A13" s="1" t="s">
        <v>26</v>
      </c>
      <c r="B13" s="2" t="s">
        <v>27</v>
      </c>
      <c r="C13" s="3">
        <v>50</v>
      </c>
      <c r="D13" s="3"/>
      <c r="E13" s="4">
        <f t="shared" si="0"/>
        <v>0</v>
      </c>
      <c r="F13" s="4">
        <f>(D13/D6)</f>
        <v>0</v>
      </c>
      <c r="G13" s="3"/>
      <c r="H13" s="3"/>
      <c r="I13" s="4" t="e">
        <f t="shared" si="1"/>
        <v>#DIV/0!</v>
      </c>
      <c r="J13" s="4">
        <f>(H13/H6)</f>
        <v>0</v>
      </c>
      <c r="K13" s="4" t="e">
        <f t="shared" si="2"/>
        <v>#DIV/0!</v>
      </c>
      <c r="L13" s="4" t="e">
        <f t="shared" si="3"/>
        <v>#DIV/0!</v>
      </c>
    </row>
    <row r="14" spans="1:15" s="13" customFormat="1" ht="21" customHeight="1">
      <c r="A14" s="1" t="s">
        <v>28</v>
      </c>
      <c r="B14" s="2" t="s">
        <v>29</v>
      </c>
      <c r="C14" s="3">
        <v>191.05</v>
      </c>
      <c r="D14" s="3"/>
      <c r="E14" s="4">
        <f t="shared" si="0"/>
        <v>0</v>
      </c>
      <c r="F14" s="4">
        <f>(D14/D6)</f>
        <v>0</v>
      </c>
      <c r="G14" s="3">
        <v>366</v>
      </c>
      <c r="H14" s="3"/>
      <c r="I14" s="4">
        <f t="shared" si="1"/>
        <v>0</v>
      </c>
      <c r="J14" s="4">
        <f>(H14/H6)</f>
        <v>0</v>
      </c>
      <c r="K14" s="4" t="e">
        <f t="shared" si="2"/>
        <v>#DIV/0!</v>
      </c>
      <c r="L14" s="4">
        <f t="shared" si="3"/>
        <v>0</v>
      </c>
    </row>
    <row r="15" spans="1:15" s="13" customFormat="1" ht="21" customHeight="1">
      <c r="A15" s="1" t="s">
        <v>30</v>
      </c>
      <c r="B15" s="2" t="s">
        <v>31</v>
      </c>
      <c r="C15" s="3">
        <v>26652.54</v>
      </c>
      <c r="D15" s="3">
        <v>9698.43</v>
      </c>
      <c r="E15" s="4">
        <f t="shared" si="0"/>
        <v>0.36388389249204767</v>
      </c>
      <c r="F15" s="4">
        <f>(D15/D6)</f>
        <v>5.954787374150982E-2</v>
      </c>
      <c r="G15" s="3">
        <v>22138.62</v>
      </c>
      <c r="H15" s="3">
        <v>7775.94</v>
      </c>
      <c r="I15" s="4">
        <f t="shared" si="1"/>
        <v>0.3512386950948162</v>
      </c>
      <c r="J15" s="4">
        <f>(H15/H6)</f>
        <v>4.4140970408348565E-2</v>
      </c>
      <c r="K15" s="4">
        <f t="shared" si="2"/>
        <v>1.2472357039791975</v>
      </c>
      <c r="L15" s="14">
        <f t="shared" si="3"/>
        <v>1.2645197397231467E-2</v>
      </c>
    </row>
    <row r="16" spans="1:15" s="13" customFormat="1" ht="21" customHeight="1">
      <c r="A16" s="5" t="s">
        <v>32</v>
      </c>
      <c r="B16" s="6" t="s">
        <v>33</v>
      </c>
      <c r="C16" s="7">
        <f>SUM(C17:C17)</f>
        <v>915.6</v>
      </c>
      <c r="D16" s="7">
        <f>SUM(D17:D17)</f>
        <v>226.47</v>
      </c>
      <c r="E16" s="8">
        <f t="shared" si="0"/>
        <v>0.24734600262123196</v>
      </c>
      <c r="F16" s="8">
        <f>(D16/D6)</f>
        <v>1.3905144406094316E-3</v>
      </c>
      <c r="G16" s="7">
        <f>SUM(G17:G17)</f>
        <v>943.5</v>
      </c>
      <c r="H16" s="7">
        <f>SUM(H17:H17)</f>
        <v>173.03</v>
      </c>
      <c r="I16" s="8">
        <f t="shared" si="1"/>
        <v>0.18339162692103869</v>
      </c>
      <c r="J16" s="8">
        <f>(H16/H6)</f>
        <v>9.8222364238362845E-4</v>
      </c>
      <c r="K16" s="8">
        <f t="shared" si="2"/>
        <v>1.3088481766167717</v>
      </c>
      <c r="L16" s="8">
        <f t="shared" si="3"/>
        <v>6.3954375700193272E-2</v>
      </c>
    </row>
    <row r="17" spans="1:12" s="13" customFormat="1" ht="21" customHeight="1">
      <c r="A17" s="1" t="s">
        <v>34</v>
      </c>
      <c r="B17" s="2" t="s">
        <v>35</v>
      </c>
      <c r="C17" s="3">
        <v>915.6</v>
      </c>
      <c r="D17" s="3">
        <v>226.47</v>
      </c>
      <c r="E17" s="4">
        <f t="shared" si="0"/>
        <v>0.24734600262123196</v>
      </c>
      <c r="F17" s="4">
        <f>(D17/D6)</f>
        <v>1.3905144406094316E-3</v>
      </c>
      <c r="G17" s="3">
        <v>943.5</v>
      </c>
      <c r="H17" s="3">
        <v>173.03</v>
      </c>
      <c r="I17" s="4">
        <f t="shared" si="1"/>
        <v>0.18339162692103869</v>
      </c>
      <c r="J17" s="4">
        <f>(H17/H6)</f>
        <v>9.8222364238362845E-4</v>
      </c>
      <c r="K17" s="4">
        <f t="shared" si="2"/>
        <v>1.3088481766167717</v>
      </c>
      <c r="L17" s="4">
        <f t="shared" si="3"/>
        <v>6.3954375700193272E-2</v>
      </c>
    </row>
    <row r="18" spans="1:12" s="13" customFormat="1" ht="41.1" customHeight="1">
      <c r="A18" s="5" t="s">
        <v>36</v>
      </c>
      <c r="B18" s="6" t="s">
        <v>37</v>
      </c>
      <c r="C18" s="7">
        <f>SUM(C19:C22)</f>
        <v>7042.4400000000005</v>
      </c>
      <c r="D18" s="7">
        <f>SUM(D19:D22)</f>
        <v>1909.75</v>
      </c>
      <c r="E18" s="8">
        <f t="shared" si="0"/>
        <v>0.27117731922458693</v>
      </c>
      <c r="F18" s="8">
        <f>(D18/D6)</f>
        <v>1.1725769209846169E-2</v>
      </c>
      <c r="G18" s="7">
        <f>SUM(G19:G22)</f>
        <v>6299.41</v>
      </c>
      <c r="H18" s="7">
        <f>SUM(H19:H22)</f>
        <v>1736.12</v>
      </c>
      <c r="I18" s="8">
        <f t="shared" si="1"/>
        <v>0.27560041337204594</v>
      </c>
      <c r="J18" s="8">
        <f>(H18/H6)</f>
        <v>9.8552742877828416E-3</v>
      </c>
      <c r="K18" s="8">
        <f t="shared" si="2"/>
        <v>1.1000103679469162</v>
      </c>
      <c r="L18" s="15">
        <f t="shared" si="3"/>
        <v>-4.4230941474590058E-3</v>
      </c>
    </row>
    <row r="19" spans="1:12" s="13" customFormat="1" ht="21" customHeight="1">
      <c r="A19" s="1" t="s">
        <v>38</v>
      </c>
      <c r="B19" s="2" t="s">
        <v>39</v>
      </c>
      <c r="C19" s="3"/>
      <c r="D19" s="3"/>
      <c r="E19" s="4" t="e">
        <f t="shared" si="0"/>
        <v>#DIV/0!</v>
      </c>
      <c r="F19" s="4">
        <f>(D19/D6)</f>
        <v>0</v>
      </c>
      <c r="G19" s="3"/>
      <c r="H19" s="3"/>
      <c r="I19" s="4" t="e">
        <f t="shared" si="1"/>
        <v>#DIV/0!</v>
      </c>
      <c r="J19" s="4">
        <f>(H19/H6)</f>
        <v>0</v>
      </c>
      <c r="K19" s="4" t="e">
        <f t="shared" si="2"/>
        <v>#DIV/0!</v>
      </c>
      <c r="L19" s="4" t="e">
        <f t="shared" si="3"/>
        <v>#DIV/0!</v>
      </c>
    </row>
    <row r="20" spans="1:12" s="13" customFormat="1" ht="41.1" customHeight="1">
      <c r="A20" s="1" t="s">
        <v>40</v>
      </c>
      <c r="B20" s="2" t="s">
        <v>41</v>
      </c>
      <c r="C20" s="3">
        <v>3522.35</v>
      </c>
      <c r="D20" s="3">
        <v>1062.27</v>
      </c>
      <c r="E20" s="4">
        <f t="shared" si="0"/>
        <v>0.30157991113887034</v>
      </c>
      <c r="F20" s="4">
        <f>(D20/D6)</f>
        <v>6.5222845181533134E-3</v>
      </c>
      <c r="G20" s="3">
        <v>2945.4</v>
      </c>
      <c r="H20" s="3">
        <v>1027.32</v>
      </c>
      <c r="I20" s="4">
        <f t="shared" si="1"/>
        <v>0.34878794051741696</v>
      </c>
      <c r="J20" s="4">
        <f>(H20/H6)</f>
        <v>5.8316938813705666E-3</v>
      </c>
      <c r="K20" s="4">
        <f t="shared" si="2"/>
        <v>1.0340205583459876</v>
      </c>
      <c r="L20" s="14">
        <f t="shared" si="3"/>
        <v>-4.7208029378546623E-2</v>
      </c>
    </row>
    <row r="21" spans="1:12" s="13" customFormat="1" ht="21" customHeight="1">
      <c r="A21" s="1" t="s">
        <v>42</v>
      </c>
      <c r="B21" s="2" t="s">
        <v>43</v>
      </c>
      <c r="C21" s="3">
        <v>3520.09</v>
      </c>
      <c r="D21" s="3">
        <v>847.48</v>
      </c>
      <c r="E21" s="4">
        <f t="shared" si="0"/>
        <v>0.24075520796343275</v>
      </c>
      <c r="F21" s="4">
        <f>(D21/D6)</f>
        <v>5.2034846916928562E-3</v>
      </c>
      <c r="G21" s="3">
        <v>3354.01</v>
      </c>
      <c r="H21" s="3">
        <v>708.8</v>
      </c>
      <c r="I21" s="4">
        <f t="shared" si="1"/>
        <v>0.21132912543492713</v>
      </c>
      <c r="J21" s="4">
        <f>(H21/H6)</f>
        <v>4.0235804064122742E-3</v>
      </c>
      <c r="K21" s="4">
        <f t="shared" si="2"/>
        <v>1.1956546275395035</v>
      </c>
      <c r="L21" s="4">
        <f t="shared" si="3"/>
        <v>2.942608252850562E-2</v>
      </c>
    </row>
    <row r="22" spans="1:12" s="13" customFormat="1" ht="41.1" customHeight="1">
      <c r="A22" s="1" t="s">
        <v>44</v>
      </c>
      <c r="B22" s="2" t="s">
        <v>45</v>
      </c>
      <c r="C22" s="3"/>
      <c r="D22" s="3"/>
      <c r="E22" s="4" t="e">
        <f t="shared" si="0"/>
        <v>#DIV/0!</v>
      </c>
      <c r="F22" s="4">
        <f>(D22/D6)</f>
        <v>0</v>
      </c>
      <c r="G22" s="3"/>
      <c r="H22" s="3"/>
      <c r="I22" s="4" t="e">
        <f t="shared" si="1"/>
        <v>#DIV/0!</v>
      </c>
      <c r="J22" s="4">
        <f>(H22/H6)</f>
        <v>0</v>
      </c>
      <c r="K22" s="4" t="e">
        <f t="shared" si="2"/>
        <v>#DIV/0!</v>
      </c>
      <c r="L22" s="14" t="e">
        <f t="shared" si="3"/>
        <v>#DIV/0!</v>
      </c>
    </row>
    <row r="23" spans="1:12" s="13" customFormat="1" ht="21" customHeight="1">
      <c r="A23" s="5" t="s">
        <v>46</v>
      </c>
      <c r="B23" s="6" t="s">
        <v>47</v>
      </c>
      <c r="C23" s="7">
        <f>SUM(C24:C31)</f>
        <v>28297.84</v>
      </c>
      <c r="D23" s="7">
        <f>SUM(D24:D31)</f>
        <v>8383.31</v>
      </c>
      <c r="E23" s="8">
        <f t="shared" si="0"/>
        <v>0.2962526468451302</v>
      </c>
      <c r="F23" s="8">
        <f>(D23/D6)</f>
        <v>5.1473102905927728E-2</v>
      </c>
      <c r="G23" s="7">
        <f>SUM(G24:G31)</f>
        <v>21320.289999999997</v>
      </c>
      <c r="H23" s="7">
        <f>SUM(H24:H31)</f>
        <v>6514.38</v>
      </c>
      <c r="I23" s="8">
        <f t="shared" si="1"/>
        <v>0.30554837668718393</v>
      </c>
      <c r="J23" s="8">
        <f>(H23/H6)</f>
        <v>3.6979587652262967E-2</v>
      </c>
      <c r="K23" s="8">
        <f t="shared" si="2"/>
        <v>1.28689299672417</v>
      </c>
      <c r="L23" s="15">
        <f t="shared" si="3"/>
        <v>-9.2957298420537349E-3</v>
      </c>
    </row>
    <row r="24" spans="1:12" s="13" customFormat="1" ht="21" customHeight="1">
      <c r="A24" s="1" t="s">
        <v>48</v>
      </c>
      <c r="B24" s="2" t="s">
        <v>49</v>
      </c>
      <c r="C24" s="3">
        <v>300</v>
      </c>
      <c r="D24" s="3">
        <v>12.89</v>
      </c>
      <c r="E24" s="4">
        <f t="shared" si="0"/>
        <v>4.2966666666666667E-2</v>
      </c>
      <c r="F24" s="4">
        <f>(D24/D6)</f>
        <v>7.9143953457215413E-5</v>
      </c>
      <c r="G24" s="3">
        <v>300</v>
      </c>
      <c r="H24" s="3">
        <v>13.35</v>
      </c>
      <c r="I24" s="4">
        <f t="shared" si="1"/>
        <v>4.4499999999999998E-2</v>
      </c>
      <c r="J24" s="4">
        <f>(H24/H6)</f>
        <v>7.5782729155761663E-5</v>
      </c>
      <c r="K24" s="4">
        <f t="shared" si="2"/>
        <v>0.96554307116104876</v>
      </c>
      <c r="L24" s="14">
        <f t="shared" si="3"/>
        <v>-1.533333333333331E-3</v>
      </c>
    </row>
    <row r="25" spans="1:12" s="13" customFormat="1" ht="21" customHeight="1">
      <c r="A25" s="1" t="s">
        <v>50</v>
      </c>
      <c r="B25" s="2" t="s">
        <v>51</v>
      </c>
      <c r="C25" s="3"/>
      <c r="D25" s="3"/>
      <c r="E25" s="4" t="e">
        <f t="shared" si="0"/>
        <v>#DIV/0!</v>
      </c>
      <c r="F25" s="4">
        <f>(D25/D6)</f>
        <v>0</v>
      </c>
      <c r="G25" s="3"/>
      <c r="H25" s="3"/>
      <c r="I25" s="4" t="e">
        <f t="shared" si="1"/>
        <v>#DIV/0!</v>
      </c>
      <c r="J25" s="4">
        <f>(H25/H6)</f>
        <v>0</v>
      </c>
      <c r="K25" s="4" t="e">
        <f t="shared" si="2"/>
        <v>#DIV/0!</v>
      </c>
      <c r="L25" s="4" t="e">
        <f t="shared" si="3"/>
        <v>#DIV/0!</v>
      </c>
    </row>
    <row r="26" spans="1:12" s="13" customFormat="1" ht="21" customHeight="1">
      <c r="A26" s="1" t="s">
        <v>52</v>
      </c>
      <c r="B26" s="2" t="s">
        <v>53</v>
      </c>
      <c r="C26" s="3">
        <v>10271.5</v>
      </c>
      <c r="D26" s="3">
        <v>3762.48</v>
      </c>
      <c r="E26" s="4">
        <f t="shared" si="0"/>
        <v>0.36630287689237212</v>
      </c>
      <c r="F26" s="4">
        <f>(D26/D6)</f>
        <v>2.3101438479728769E-2</v>
      </c>
      <c r="G26" s="3">
        <v>8957.9699999999993</v>
      </c>
      <c r="H26" s="3">
        <v>4057.01</v>
      </c>
      <c r="I26" s="4">
        <f t="shared" si="1"/>
        <v>0.4528939034178503</v>
      </c>
      <c r="J26" s="4">
        <f>(H26/H6)</f>
        <v>2.3030059176945065E-2</v>
      </c>
      <c r="K26" s="4">
        <f t="shared" si="2"/>
        <v>0.92740220014246944</v>
      </c>
      <c r="L26" s="14">
        <f t="shared" si="3"/>
        <v>-8.6591026525478176E-2</v>
      </c>
    </row>
    <row r="27" spans="1:12" s="13" customFormat="1" ht="21" customHeight="1">
      <c r="A27" s="1" t="s">
        <v>54</v>
      </c>
      <c r="B27" s="2" t="s">
        <v>55</v>
      </c>
      <c r="C27" s="3"/>
      <c r="D27" s="3"/>
      <c r="E27" s="4" t="e">
        <f t="shared" si="0"/>
        <v>#DIV/0!</v>
      </c>
      <c r="F27" s="4">
        <f>(D27/D6)</f>
        <v>0</v>
      </c>
      <c r="G27" s="3"/>
      <c r="H27" s="3"/>
      <c r="I27" s="4" t="e">
        <f t="shared" si="1"/>
        <v>#DIV/0!</v>
      </c>
      <c r="J27" s="4">
        <f>(H27/H6)</f>
        <v>0</v>
      </c>
      <c r="K27" s="4" t="e">
        <f t="shared" si="2"/>
        <v>#DIV/0!</v>
      </c>
      <c r="L27" s="4" t="e">
        <f t="shared" si="3"/>
        <v>#DIV/0!</v>
      </c>
    </row>
    <row r="28" spans="1:12" s="13" customFormat="1" ht="21" customHeight="1">
      <c r="A28" s="1" t="s">
        <v>56</v>
      </c>
      <c r="B28" s="2" t="s">
        <v>57</v>
      </c>
      <c r="C28" s="3">
        <v>555</v>
      </c>
      <c r="D28" s="3">
        <v>174.1</v>
      </c>
      <c r="E28" s="4">
        <f t="shared" si="0"/>
        <v>0.31369369369369371</v>
      </c>
      <c r="F28" s="4">
        <f>(D28/D6)</f>
        <v>1.0689652674089373E-3</v>
      </c>
      <c r="G28" s="3"/>
      <c r="H28" s="3"/>
      <c r="I28" s="4" t="e">
        <f t="shared" si="1"/>
        <v>#DIV/0!</v>
      </c>
      <c r="J28" s="4">
        <f>(H28/H6)</f>
        <v>0</v>
      </c>
      <c r="K28" s="4" t="e">
        <f t="shared" si="2"/>
        <v>#DIV/0!</v>
      </c>
      <c r="L28" s="14" t="e">
        <f t="shared" si="3"/>
        <v>#DIV/0!</v>
      </c>
    </row>
    <row r="29" spans="1:12" s="13" customFormat="1" ht="21" customHeight="1">
      <c r="A29" s="1" t="s">
        <v>58</v>
      </c>
      <c r="B29" s="2" t="s">
        <v>59</v>
      </c>
      <c r="C29" s="3">
        <v>11837.71</v>
      </c>
      <c r="D29" s="3">
        <v>2829.45</v>
      </c>
      <c r="E29" s="4">
        <f t="shared" si="0"/>
        <v>0.23902004695164858</v>
      </c>
      <c r="F29" s="4">
        <f>(D29/D6)</f>
        <v>1.7372681079093726E-2</v>
      </c>
      <c r="G29" s="3">
        <v>8065.7</v>
      </c>
      <c r="H29" s="3">
        <v>1332.18</v>
      </c>
      <c r="I29" s="4">
        <f t="shared" si="1"/>
        <v>0.16516607362039254</v>
      </c>
      <c r="J29" s="4">
        <f>(H29/H6)</f>
        <v>7.5622648784061854E-3</v>
      </c>
      <c r="K29" s="4">
        <f t="shared" si="2"/>
        <v>2.1239246948610546</v>
      </c>
      <c r="L29" s="4">
        <f t="shared" si="3"/>
        <v>7.385397333125604E-2</v>
      </c>
    </row>
    <row r="30" spans="1:12" s="13" customFormat="1" ht="21" customHeight="1">
      <c r="A30" s="1" t="s">
        <v>60</v>
      </c>
      <c r="B30" s="2" t="s">
        <v>61</v>
      </c>
      <c r="C30" s="3"/>
      <c r="D30" s="3"/>
      <c r="E30" s="4" t="e">
        <f t="shared" si="0"/>
        <v>#DIV/0!</v>
      </c>
      <c r="F30" s="4">
        <f>(D30/D6)</f>
        <v>0</v>
      </c>
      <c r="G30" s="3">
        <v>347.27</v>
      </c>
      <c r="H30" s="3"/>
      <c r="I30" s="4">
        <f t="shared" si="1"/>
        <v>0</v>
      </c>
      <c r="J30" s="4">
        <f>(H30/H6)</f>
        <v>0</v>
      </c>
      <c r="K30" s="4" t="e">
        <f t="shared" si="2"/>
        <v>#DIV/0!</v>
      </c>
      <c r="L30" s="4" t="e">
        <f t="shared" si="3"/>
        <v>#DIV/0!</v>
      </c>
    </row>
    <row r="31" spans="1:12" s="13" customFormat="1" ht="21" customHeight="1">
      <c r="A31" s="1" t="s">
        <v>62</v>
      </c>
      <c r="B31" s="2" t="s">
        <v>63</v>
      </c>
      <c r="C31" s="3">
        <v>5333.63</v>
      </c>
      <c r="D31" s="3">
        <v>1604.39</v>
      </c>
      <c r="E31" s="4">
        <f t="shared" si="0"/>
        <v>0.30080639264440917</v>
      </c>
      <c r="F31" s="4">
        <f>(D31/D6)</f>
        <v>9.8508741262390877E-3</v>
      </c>
      <c r="G31" s="3">
        <v>3649.35</v>
      </c>
      <c r="H31" s="3">
        <v>1111.8399999999999</v>
      </c>
      <c r="I31" s="4">
        <f t="shared" si="1"/>
        <v>0.30466795456725171</v>
      </c>
      <c r="J31" s="4">
        <f>(H31/H6)</f>
        <v>6.3114808677559578E-3</v>
      </c>
      <c r="K31" s="4">
        <f t="shared" si="2"/>
        <v>1.4430043891207369</v>
      </c>
      <c r="L31" s="4">
        <f t="shared" si="3"/>
        <v>-3.861561922842538E-3</v>
      </c>
    </row>
    <row r="32" spans="1:12" s="13" customFormat="1" ht="21" customHeight="1">
      <c r="A32" s="5" t="s">
        <v>64</v>
      </c>
      <c r="B32" s="6" t="s">
        <v>65</v>
      </c>
      <c r="C32" s="7">
        <f>SUM(C33:C36)</f>
        <v>17365.48</v>
      </c>
      <c r="D32" s="7">
        <f>SUM(D33:D36)</f>
        <v>5438.2300000000005</v>
      </c>
      <c r="E32" s="8">
        <f t="shared" si="0"/>
        <v>0.31316324109670451</v>
      </c>
      <c r="F32" s="8">
        <f>(D32/D6)</f>
        <v>3.3390459426658851E-2</v>
      </c>
      <c r="G32" s="7">
        <f>SUM(G33:G36)</f>
        <v>112938.5</v>
      </c>
      <c r="H32" s="7">
        <f>SUM(H33:H36)</f>
        <v>25799.84</v>
      </c>
      <c r="I32" s="8">
        <f t="shared" si="1"/>
        <v>0.22844149692089058</v>
      </c>
      <c r="J32" s="8">
        <f>(H32/H6)</f>
        <v>0.14645560202112254</v>
      </c>
      <c r="K32" s="8">
        <f t="shared" si="2"/>
        <v>0.21078541572350837</v>
      </c>
      <c r="L32" s="8">
        <f t="shared" si="3"/>
        <v>8.4721744175813934E-2</v>
      </c>
    </row>
    <row r="33" spans="1:12" s="13" customFormat="1" ht="21" customHeight="1">
      <c r="A33" s="1" t="s">
        <v>66</v>
      </c>
      <c r="B33" s="2" t="s">
        <v>67</v>
      </c>
      <c r="C33" s="3">
        <v>3273.76</v>
      </c>
      <c r="D33" s="3">
        <v>1298.94</v>
      </c>
      <c r="E33" s="4">
        <f t="shared" si="0"/>
        <v>0.39677312936806608</v>
      </c>
      <c r="F33" s="4">
        <f>(D33/D6)</f>
        <v>7.9754264471462669E-3</v>
      </c>
      <c r="G33" s="3">
        <v>101562.76</v>
      </c>
      <c r="H33" s="3">
        <v>21503.119999999999</v>
      </c>
      <c r="I33" s="4">
        <f t="shared" si="1"/>
        <v>0.21172248568274435</v>
      </c>
      <c r="J33" s="4">
        <f>(H33/H6)</f>
        <v>0.12206480291863982</v>
      </c>
      <c r="K33" s="4">
        <f t="shared" si="2"/>
        <v>6.0407047907466455E-2</v>
      </c>
      <c r="L33" s="4">
        <f t="shared" si="3"/>
        <v>0.18505064368532173</v>
      </c>
    </row>
    <row r="34" spans="1:12" s="13" customFormat="1" ht="21" customHeight="1">
      <c r="A34" s="1" t="s">
        <v>68</v>
      </c>
      <c r="B34" s="2" t="s">
        <v>69</v>
      </c>
      <c r="C34" s="3">
        <v>600</v>
      </c>
      <c r="D34" s="3">
        <v>29.75</v>
      </c>
      <c r="E34" s="4">
        <f t="shared" si="0"/>
        <v>4.9583333333333333E-2</v>
      </c>
      <c r="F34" s="4">
        <f>(D34/D6)</f>
        <v>1.8266350778527217E-4</v>
      </c>
      <c r="G34" s="3">
        <v>1020.59</v>
      </c>
      <c r="H34" s="3">
        <v>860.03</v>
      </c>
      <c r="I34" s="4">
        <f t="shared" si="1"/>
        <v>0.84267923456040128</v>
      </c>
      <c r="J34" s="4">
        <f>(H34/H6)</f>
        <v>4.8820539742194533E-3</v>
      </c>
      <c r="K34" s="4">
        <f t="shared" si="2"/>
        <v>3.4591816564538448E-2</v>
      </c>
      <c r="L34" s="4">
        <f t="shared" si="3"/>
        <v>-0.79309590122706797</v>
      </c>
    </row>
    <row r="35" spans="1:12" s="13" customFormat="1" ht="21" customHeight="1">
      <c r="A35" s="1" t="s">
        <v>70</v>
      </c>
      <c r="B35" s="2" t="s">
        <v>71</v>
      </c>
      <c r="C35" s="3">
        <v>12848.42</v>
      </c>
      <c r="D35" s="3">
        <v>4061.42</v>
      </c>
      <c r="E35" s="4">
        <f t="shared" si="0"/>
        <v>0.31610268032956584</v>
      </c>
      <c r="F35" s="4">
        <f>(D35/D6)</f>
        <v>2.493691508535328E-2</v>
      </c>
      <c r="G35" s="3">
        <v>9894.35</v>
      </c>
      <c r="H35" s="3">
        <v>3344.15</v>
      </c>
      <c r="I35" s="4">
        <f t="shared" si="1"/>
        <v>0.33798582019031065</v>
      </c>
      <c r="J35" s="4">
        <f>(H35/H6)</f>
        <v>1.898343173829516E-2</v>
      </c>
      <c r="K35" s="4">
        <f t="shared" si="2"/>
        <v>1.214484996187372</v>
      </c>
      <c r="L35" s="14">
        <f t="shared" si="3"/>
        <v>-2.1883139860744805E-2</v>
      </c>
    </row>
    <row r="36" spans="1:12" s="13" customFormat="1" ht="21" customHeight="1">
      <c r="A36" s="1" t="s">
        <v>72</v>
      </c>
      <c r="B36" s="2" t="s">
        <v>73</v>
      </c>
      <c r="C36" s="3">
        <v>643.29999999999995</v>
      </c>
      <c r="D36" s="3">
        <v>48.12</v>
      </c>
      <c r="E36" s="4">
        <f t="shared" si="0"/>
        <v>7.4801803202238462E-2</v>
      </c>
      <c r="F36" s="4">
        <f>(D36/D6)</f>
        <v>2.9545438637402675E-4</v>
      </c>
      <c r="G36" s="3">
        <v>460.8</v>
      </c>
      <c r="H36" s="3">
        <v>92.54</v>
      </c>
      <c r="I36" s="4">
        <f t="shared" si="1"/>
        <v>0.20082465277777778</v>
      </c>
      <c r="J36" s="4">
        <f>(H36/H6)</f>
        <v>5.2531338996810372E-4</v>
      </c>
      <c r="K36" s="4">
        <f t="shared" si="2"/>
        <v>0.51999135508969085</v>
      </c>
      <c r="L36" s="14">
        <f t="shared" si="3"/>
        <v>-0.12602284957553933</v>
      </c>
    </row>
    <row r="37" spans="1:12" s="13" customFormat="1" ht="21" customHeight="1">
      <c r="A37" s="5" t="s">
        <v>74</v>
      </c>
      <c r="B37" s="6" t="s">
        <v>75</v>
      </c>
      <c r="C37" s="7">
        <f>SUM(C38:C41)</f>
        <v>300817.80000000005</v>
      </c>
      <c r="D37" s="7">
        <f>SUM(D38:D41)</f>
        <v>98350.02</v>
      </c>
      <c r="E37" s="8">
        <f t="shared" si="0"/>
        <v>0.32694215568360646</v>
      </c>
      <c r="F37" s="8">
        <f>(D37/D6)</f>
        <v>0.60386418971266131</v>
      </c>
      <c r="G37" s="7">
        <f>SUM(G38:G41)</f>
        <v>285232.73</v>
      </c>
      <c r="H37" s="7">
        <f>SUM(H38:H41)</f>
        <v>97833.030000000013</v>
      </c>
      <c r="I37" s="8">
        <f t="shared" si="1"/>
        <v>0.34299370202010132</v>
      </c>
      <c r="J37" s="8">
        <f>(H37/H6)</f>
        <v>0.55535985130917653</v>
      </c>
      <c r="K37" s="8">
        <f t="shared" si="2"/>
        <v>1.0052844116143596</v>
      </c>
      <c r="L37" s="15">
        <f t="shared" si="3"/>
        <v>-1.605154633649486E-2</v>
      </c>
    </row>
    <row r="38" spans="1:12" s="13" customFormat="1" ht="21" customHeight="1">
      <c r="A38" s="1" t="s">
        <v>76</v>
      </c>
      <c r="B38" s="2" t="s">
        <v>77</v>
      </c>
      <c r="C38" s="3">
        <v>86711.5</v>
      </c>
      <c r="D38" s="3">
        <v>28515.9</v>
      </c>
      <c r="E38" s="4">
        <f t="shared" ref="E38:E56" si="4">(D38/C38)</f>
        <v>0.32885949383876417</v>
      </c>
      <c r="F38" s="4">
        <f>(D38/D6)</f>
        <v>0.17508619568585018</v>
      </c>
      <c r="G38" s="3">
        <v>89915.4</v>
      </c>
      <c r="H38" s="3">
        <v>32214.42</v>
      </c>
      <c r="I38" s="4">
        <f t="shared" ref="I38:I56" si="5">(H38/G38)</f>
        <v>0.3582747782915941</v>
      </c>
      <c r="J38" s="4">
        <f>(H38/H6)</f>
        <v>0.18286866410261809</v>
      </c>
      <c r="K38" s="4">
        <f t="shared" ref="K38:K56" si="6">(D38/H38)</f>
        <v>0.88519054510371453</v>
      </c>
      <c r="L38" s="14">
        <f t="shared" ref="L38:L56" si="7">(E38-I38)</f>
        <v>-2.9415284452829926E-2</v>
      </c>
    </row>
    <row r="39" spans="1:12" s="13" customFormat="1" ht="21" customHeight="1">
      <c r="A39" s="1" t="s">
        <v>78</v>
      </c>
      <c r="B39" s="2" t="s">
        <v>79</v>
      </c>
      <c r="C39" s="3">
        <v>179657.4</v>
      </c>
      <c r="D39" s="3">
        <v>59322.9</v>
      </c>
      <c r="E39" s="4">
        <f t="shared" si="4"/>
        <v>0.33020014761429256</v>
      </c>
      <c r="F39" s="4">
        <f>(D39/D6)</f>
        <v>0.36423963045361085</v>
      </c>
      <c r="G39" s="3">
        <v>160233.79999999999</v>
      </c>
      <c r="H39" s="3">
        <v>55645.120000000003</v>
      </c>
      <c r="I39" s="4">
        <f t="shared" si="5"/>
        <v>0.34727454507101502</v>
      </c>
      <c r="J39" s="4">
        <f>(H39/H6)</f>
        <v>0.31587558485392181</v>
      </c>
      <c r="K39" s="4">
        <f t="shared" si="6"/>
        <v>1.0660934867244423</v>
      </c>
      <c r="L39" s="14">
        <f t="shared" si="7"/>
        <v>-1.7074397456722457E-2</v>
      </c>
    </row>
    <row r="40" spans="1:12" s="13" customFormat="1" ht="21" customHeight="1">
      <c r="A40" s="1" t="s">
        <v>80</v>
      </c>
      <c r="B40" s="2" t="s">
        <v>81</v>
      </c>
      <c r="C40" s="3">
        <v>8320.2000000000007</v>
      </c>
      <c r="D40" s="3">
        <v>2222.36</v>
      </c>
      <c r="E40" s="4">
        <f t="shared" si="4"/>
        <v>0.26710415615009253</v>
      </c>
      <c r="F40" s="4">
        <f>(D40/D6)</f>
        <v>1.3645178929804285E-2</v>
      </c>
      <c r="G40" s="3">
        <v>9061.4</v>
      </c>
      <c r="H40" s="3">
        <v>2271.2199999999998</v>
      </c>
      <c r="I40" s="4">
        <f t="shared" si="5"/>
        <v>0.2506478027677842</v>
      </c>
      <c r="J40" s="4">
        <f>(H40/H6)</f>
        <v>1.2892827723831385E-2</v>
      </c>
      <c r="K40" s="4">
        <f t="shared" si="6"/>
        <v>0.97848733279911249</v>
      </c>
      <c r="L40" s="4">
        <f t="shared" si="7"/>
        <v>1.6456353382308331E-2</v>
      </c>
    </row>
    <row r="41" spans="1:12" s="13" customFormat="1" ht="21" customHeight="1">
      <c r="A41" s="1" t="s">
        <v>82</v>
      </c>
      <c r="B41" s="2" t="s">
        <v>83</v>
      </c>
      <c r="C41" s="3">
        <v>26128.7</v>
      </c>
      <c r="D41" s="3">
        <v>8288.86</v>
      </c>
      <c r="E41" s="4">
        <f t="shared" si="4"/>
        <v>0.31723200924653733</v>
      </c>
      <c r="F41" s="4">
        <f>(D41/D6)</f>
        <v>5.0893184643396004E-2</v>
      </c>
      <c r="G41" s="3">
        <v>26022.13</v>
      </c>
      <c r="H41" s="3">
        <v>7702.27</v>
      </c>
      <c r="I41" s="4">
        <f t="shared" si="5"/>
        <v>0.29598922148186946</v>
      </c>
      <c r="J41" s="4">
        <f>(H41/H6)</f>
        <v>4.3722774628805125E-2</v>
      </c>
      <c r="K41" s="4">
        <f t="shared" si="6"/>
        <v>1.0761580676865392</v>
      </c>
      <c r="L41" s="14">
        <f t="shared" si="7"/>
        <v>2.124278776466787E-2</v>
      </c>
    </row>
    <row r="42" spans="1:12" s="13" customFormat="1" ht="21" customHeight="1">
      <c r="A42" s="5" t="s">
        <v>84</v>
      </c>
      <c r="B42" s="6" t="s">
        <v>85</v>
      </c>
      <c r="C42" s="7">
        <f>SUM(C43:C45)</f>
        <v>80848.800000000003</v>
      </c>
      <c r="D42" s="7">
        <f>SUM(D43:D45)</f>
        <v>20295.79</v>
      </c>
      <c r="E42" s="8">
        <f t="shared" si="4"/>
        <v>0.25103390526513691</v>
      </c>
      <c r="F42" s="8">
        <f>(D42/D6)</f>
        <v>0.12461513259405879</v>
      </c>
      <c r="G42" s="7">
        <f>SUM(G43:G45)</f>
        <v>52315.28</v>
      </c>
      <c r="H42" s="7">
        <f>SUM(H43:H45)</f>
        <v>16612.98</v>
      </c>
      <c r="I42" s="8">
        <f t="shared" si="5"/>
        <v>0.31755502407709563</v>
      </c>
      <c r="J42" s="8">
        <f>(H42/H6)</f>
        <v>9.4305390547571935E-2</v>
      </c>
      <c r="K42" s="8">
        <f t="shared" si="6"/>
        <v>1.2216826842625466</v>
      </c>
      <c r="L42" s="15">
        <f t="shared" si="7"/>
        <v>-6.6521118811958713E-2</v>
      </c>
    </row>
    <row r="43" spans="1:12" s="13" customFormat="1" ht="21" customHeight="1">
      <c r="A43" s="1" t="s">
        <v>86</v>
      </c>
      <c r="B43" s="2" t="s">
        <v>87</v>
      </c>
      <c r="C43" s="3">
        <v>75366.100000000006</v>
      </c>
      <c r="D43" s="3">
        <v>18654.25</v>
      </c>
      <c r="E43" s="4">
        <f t="shared" si="4"/>
        <v>0.24751512948129198</v>
      </c>
      <c r="F43" s="4">
        <f>(D43/D6)</f>
        <v>0.11453615933120717</v>
      </c>
      <c r="G43" s="3">
        <v>46477.1</v>
      </c>
      <c r="H43" s="3">
        <v>14606.83</v>
      </c>
      <c r="I43" s="4">
        <f t="shared" si="5"/>
        <v>0.31428015086999833</v>
      </c>
      <c r="J43" s="4">
        <f>(H43/H6)</f>
        <v>8.2917261551629526E-2</v>
      </c>
      <c r="K43" s="4">
        <f t="shared" si="6"/>
        <v>1.2770909225341844</v>
      </c>
      <c r="L43" s="14">
        <f t="shared" si="7"/>
        <v>-6.6765021388706353E-2</v>
      </c>
    </row>
    <row r="44" spans="1:12" s="13" customFormat="1" ht="21" customHeight="1">
      <c r="A44" s="1" t="s">
        <v>88</v>
      </c>
      <c r="B44" s="2" t="s">
        <v>89</v>
      </c>
      <c r="C44" s="3">
        <v>350</v>
      </c>
      <c r="D44" s="3">
        <v>114.72</v>
      </c>
      <c r="E44" s="4">
        <f t="shared" si="4"/>
        <v>0.32777142857142855</v>
      </c>
      <c r="F44" s="4">
        <f>(D44/D6)</f>
        <v>7.0437504581937556E-4</v>
      </c>
      <c r="G44" s="3">
        <v>326</v>
      </c>
      <c r="H44" s="3">
        <v>81.260000000000005</v>
      </c>
      <c r="I44" s="4">
        <f t="shared" si="5"/>
        <v>0.24926380368098161</v>
      </c>
      <c r="J44" s="4">
        <f>(H44/H6)</f>
        <v>4.6128124128817923E-4</v>
      </c>
      <c r="K44" s="4">
        <f t="shared" si="6"/>
        <v>1.4117647058823528</v>
      </c>
      <c r="L44" s="14">
        <f t="shared" si="7"/>
        <v>7.8507624890446936E-2</v>
      </c>
    </row>
    <row r="45" spans="1:12" s="13" customFormat="1" ht="21" customHeight="1">
      <c r="A45" s="1" t="s">
        <v>90</v>
      </c>
      <c r="B45" s="2" t="s">
        <v>91</v>
      </c>
      <c r="C45" s="3">
        <v>5132.7</v>
      </c>
      <c r="D45" s="3">
        <v>1526.82</v>
      </c>
      <c r="E45" s="4">
        <f t="shared" si="4"/>
        <v>0.29746916827400782</v>
      </c>
      <c r="F45" s="4">
        <f>(D45/D6)</f>
        <v>9.3745982170322442E-3</v>
      </c>
      <c r="G45" s="3">
        <v>5512.18</v>
      </c>
      <c r="H45" s="3">
        <v>1924.89</v>
      </c>
      <c r="I45" s="4">
        <f t="shared" si="5"/>
        <v>0.34920666596518979</v>
      </c>
      <c r="J45" s="4">
        <f>(H45/H6)</f>
        <v>1.0926847754654237E-2</v>
      </c>
      <c r="K45" s="4">
        <f t="shared" si="6"/>
        <v>0.79319857238595448</v>
      </c>
      <c r="L45" s="14">
        <f t="shared" si="7"/>
        <v>-5.1737497691181966E-2</v>
      </c>
    </row>
    <row r="46" spans="1:12" s="13" customFormat="1" ht="21" customHeight="1">
      <c r="A46" s="5" t="s">
        <v>92</v>
      </c>
      <c r="B46" s="6" t="s">
        <v>93</v>
      </c>
      <c r="C46" s="7">
        <f>SUM(C47:C50)</f>
        <v>14091.57</v>
      </c>
      <c r="D46" s="7">
        <f>SUM(D47:D50)</f>
        <v>2044.01</v>
      </c>
      <c r="E46" s="8">
        <f t="shared" si="4"/>
        <v>0.14505197078820883</v>
      </c>
      <c r="F46" s="8">
        <f>(D46/D6)</f>
        <v>1.255011887556888E-2</v>
      </c>
      <c r="G46" s="7">
        <f>SUM(G47:G50)</f>
        <v>19858.53</v>
      </c>
      <c r="H46" s="7">
        <f>SUM(H47:H50)</f>
        <v>5249.17</v>
      </c>
      <c r="I46" s="8">
        <f t="shared" si="5"/>
        <v>0.26432822570452097</v>
      </c>
      <c r="J46" s="8">
        <f>(H46/H6)</f>
        <v>2.9797485273599208E-2</v>
      </c>
      <c r="K46" s="8">
        <f t="shared" si="6"/>
        <v>0.38939679987502784</v>
      </c>
      <c r="L46" s="8">
        <f t="shared" si="7"/>
        <v>-0.11927625491631214</v>
      </c>
    </row>
    <row r="47" spans="1:12" s="13" customFormat="1" ht="21" customHeight="1">
      <c r="A47" s="1" t="s">
        <v>94</v>
      </c>
      <c r="B47" s="2" t="s">
        <v>95</v>
      </c>
      <c r="C47" s="3">
        <v>3093.2</v>
      </c>
      <c r="D47" s="3">
        <v>1000.62</v>
      </c>
      <c r="E47" s="4">
        <f t="shared" si="4"/>
        <v>0.32349023664813142</v>
      </c>
      <c r="F47" s="4">
        <f>(D47/D6)</f>
        <v>6.1437566104234967E-3</v>
      </c>
      <c r="G47" s="3">
        <v>3121.5</v>
      </c>
      <c r="H47" s="3">
        <v>980.97</v>
      </c>
      <c r="I47" s="4">
        <f t="shared" si="5"/>
        <v>0.3142623738587218</v>
      </c>
      <c r="J47" s="4">
        <f>(H47/H6)</f>
        <v>5.5685830576724729E-3</v>
      </c>
      <c r="K47" s="4">
        <f t="shared" si="6"/>
        <v>1.0200311936144837</v>
      </c>
      <c r="L47" s="4">
        <f t="shared" si="7"/>
        <v>9.2278627894096243E-3</v>
      </c>
    </row>
    <row r="48" spans="1:12" s="13" customFormat="1" ht="21" customHeight="1">
      <c r="A48" s="1" t="s">
        <v>96</v>
      </c>
      <c r="B48" s="2" t="s">
        <v>97</v>
      </c>
      <c r="C48" s="3">
        <v>514.52</v>
      </c>
      <c r="D48" s="3">
        <v>129.13999999999999</v>
      </c>
      <c r="E48" s="4">
        <f t="shared" si="4"/>
        <v>0.25099121511311512</v>
      </c>
      <c r="F48" s="4">
        <f>(D48/D6)</f>
        <v>7.9291312253411915E-4</v>
      </c>
      <c r="G48" s="3">
        <v>9122.41</v>
      </c>
      <c r="H48" s="3">
        <v>2952.21</v>
      </c>
      <c r="I48" s="4">
        <f t="shared" si="5"/>
        <v>0.32362171838362891</v>
      </c>
      <c r="J48" s="4">
        <f>(H48/H6)</f>
        <v>1.6758541636024804E-2</v>
      </c>
      <c r="K48" s="4">
        <f t="shared" si="6"/>
        <v>4.3743500631730124E-2</v>
      </c>
      <c r="L48" s="4">
        <f t="shared" si="7"/>
        <v>-7.2630503270513791E-2</v>
      </c>
    </row>
    <row r="49" spans="1:12" s="13" customFormat="1" ht="21" customHeight="1">
      <c r="A49" s="1" t="s">
        <v>98</v>
      </c>
      <c r="B49" s="2" t="s">
        <v>99</v>
      </c>
      <c r="C49" s="3">
        <v>9994.34</v>
      </c>
      <c r="D49" s="3">
        <v>694.53</v>
      </c>
      <c r="E49" s="4">
        <f t="shared" si="4"/>
        <v>6.9492332660285719E-2</v>
      </c>
      <c r="F49" s="4">
        <f>(D49/D6)</f>
        <v>4.2643793634321034E-3</v>
      </c>
      <c r="G49" s="3">
        <v>7097.8</v>
      </c>
      <c r="H49" s="3">
        <v>1035.22</v>
      </c>
      <c r="I49" s="4">
        <f t="shared" si="5"/>
        <v>0.14585082701682212</v>
      </c>
      <c r="J49" s="4">
        <f>(H49/H6)</f>
        <v>5.8765390918822163E-3</v>
      </c>
      <c r="K49" s="4">
        <f t="shared" si="6"/>
        <v>0.67090087131237797</v>
      </c>
      <c r="L49" s="14">
        <f t="shared" si="7"/>
        <v>-7.6358494356536397E-2</v>
      </c>
    </row>
    <row r="50" spans="1:12" s="13" customFormat="1" ht="21" customHeight="1">
      <c r="A50" s="1" t="s">
        <v>100</v>
      </c>
      <c r="B50" s="2" t="s">
        <v>101</v>
      </c>
      <c r="C50" s="3">
        <v>489.51</v>
      </c>
      <c r="D50" s="3">
        <v>219.72</v>
      </c>
      <c r="E50" s="4">
        <f t="shared" si="4"/>
        <v>0.44885702028559171</v>
      </c>
      <c r="F50" s="4">
        <f>(D50/D6)</f>
        <v>1.3490697791791596E-3</v>
      </c>
      <c r="G50" s="3">
        <v>516.82000000000005</v>
      </c>
      <c r="H50" s="3">
        <v>280.77</v>
      </c>
      <c r="I50" s="4">
        <f t="shared" si="5"/>
        <v>0.54326457954413521</v>
      </c>
      <c r="J50" s="4">
        <f>(H50/H6)</f>
        <v>1.5938214880197154E-3</v>
      </c>
      <c r="K50" s="4">
        <f t="shared" si="6"/>
        <v>0.78256223955550808</v>
      </c>
      <c r="L50" s="14">
        <f t="shared" si="7"/>
        <v>-9.4407559258543494E-2</v>
      </c>
    </row>
    <row r="51" spans="1:12" s="13" customFormat="1" ht="21" customHeight="1">
      <c r="A51" s="5" t="s">
        <v>102</v>
      </c>
      <c r="B51" s="6" t="s">
        <v>103</v>
      </c>
      <c r="C51" s="7">
        <f>SUM(C52:C52)</f>
        <v>3649.58</v>
      </c>
      <c r="D51" s="7">
        <f>SUM(D52:D52)</f>
        <v>1823.69</v>
      </c>
      <c r="E51" s="8">
        <f t="shared" si="4"/>
        <v>0.49969859545481948</v>
      </c>
      <c r="F51" s="8">
        <f>(D51/D6)</f>
        <v>1.1197365126484808E-2</v>
      </c>
      <c r="G51" s="7">
        <f>SUM(G52:G52)</f>
        <v>3255.55</v>
      </c>
      <c r="H51" s="7">
        <f>SUM(H52:H52)</f>
        <v>1241.52</v>
      </c>
      <c r="I51" s="8">
        <f t="shared" si="5"/>
        <v>0.38135491698791291</v>
      </c>
      <c r="J51" s="8">
        <f>(H51/H6)</f>
        <v>7.0476235132180681E-3</v>
      </c>
      <c r="K51" s="8">
        <f t="shared" si="6"/>
        <v>1.468917133835943</v>
      </c>
      <c r="L51" s="15">
        <f t="shared" si="7"/>
        <v>0.11834367846690658</v>
      </c>
    </row>
    <row r="52" spans="1:12" s="13" customFormat="1" ht="21" customHeight="1">
      <c r="A52" s="1" t="s">
        <v>104</v>
      </c>
      <c r="B52" s="2" t="s">
        <v>105</v>
      </c>
      <c r="C52" s="3">
        <v>3649.58</v>
      </c>
      <c r="D52" s="3">
        <v>1823.69</v>
      </c>
      <c r="E52" s="4">
        <f t="shared" si="4"/>
        <v>0.49969859545481948</v>
      </c>
      <c r="F52" s="4">
        <f>(D52/D6)</f>
        <v>1.1197365126484808E-2</v>
      </c>
      <c r="G52" s="3">
        <v>3255.55</v>
      </c>
      <c r="H52" s="3">
        <v>1241.52</v>
      </c>
      <c r="I52" s="4">
        <f t="shared" si="5"/>
        <v>0.38135491698791291</v>
      </c>
      <c r="J52" s="4">
        <f>(H52/H6)</f>
        <v>7.0476235132180681E-3</v>
      </c>
      <c r="K52" s="4">
        <f t="shared" si="6"/>
        <v>1.468917133835943</v>
      </c>
      <c r="L52" s="4">
        <f t="shared" si="7"/>
        <v>0.11834367846690658</v>
      </c>
    </row>
    <row r="53" spans="1:12" s="13" customFormat="1" ht="21" customHeight="1">
      <c r="A53" s="5" t="s">
        <v>106</v>
      </c>
      <c r="B53" s="6" t="s">
        <v>107</v>
      </c>
      <c r="C53" s="7">
        <f>SUM(C54:C54)</f>
        <v>1600</v>
      </c>
      <c r="D53" s="7">
        <f>SUM(D54:D54)</f>
        <v>488.07</v>
      </c>
      <c r="E53" s="8">
        <f t="shared" si="4"/>
        <v>0.30504375</v>
      </c>
      <c r="F53" s="8">
        <f>(D53/D6)</f>
        <v>2.996725319151522E-3</v>
      </c>
      <c r="G53" s="7">
        <f>SUM(G54:G54)</f>
        <v>1988.3</v>
      </c>
      <c r="H53" s="7">
        <f>SUM(H54:H54)</f>
        <v>596.49</v>
      </c>
      <c r="I53" s="8">
        <f t="shared" si="5"/>
        <v>0.3</v>
      </c>
      <c r="J53" s="8">
        <f>(H53/H6)</f>
        <v>3.3860404579865375E-3</v>
      </c>
      <c r="K53" s="8">
        <f t="shared" si="6"/>
        <v>0.81823668460493881</v>
      </c>
      <c r="L53" s="15">
        <f t="shared" si="7"/>
        <v>5.0437500000000135E-3</v>
      </c>
    </row>
    <row r="54" spans="1:12" s="13" customFormat="1" ht="21" customHeight="1">
      <c r="A54" s="1" t="s">
        <v>108</v>
      </c>
      <c r="B54" s="2" t="s">
        <v>109</v>
      </c>
      <c r="C54" s="3">
        <v>1600</v>
      </c>
      <c r="D54" s="3">
        <v>488.07</v>
      </c>
      <c r="E54" s="4">
        <f t="shared" si="4"/>
        <v>0.30504375</v>
      </c>
      <c r="F54" s="4">
        <f>(D54/D6)</f>
        <v>2.996725319151522E-3</v>
      </c>
      <c r="G54" s="3">
        <v>1988.3</v>
      </c>
      <c r="H54" s="3">
        <v>596.49</v>
      </c>
      <c r="I54" s="4">
        <f t="shared" si="5"/>
        <v>0.3</v>
      </c>
      <c r="J54" s="4">
        <f>(H54/H6)</f>
        <v>3.3860404579865375E-3</v>
      </c>
      <c r="K54" s="4">
        <f t="shared" si="6"/>
        <v>0.81823668460493881</v>
      </c>
      <c r="L54" s="4">
        <f t="shared" si="7"/>
        <v>5.0437500000000135E-3</v>
      </c>
    </row>
    <row r="55" spans="1:12" s="13" customFormat="1" ht="41.1" customHeight="1">
      <c r="A55" s="5" t="s">
        <v>110</v>
      </c>
      <c r="B55" s="6" t="s">
        <v>111</v>
      </c>
      <c r="C55" s="7">
        <f>SUM(C56:C56)</f>
        <v>80</v>
      </c>
      <c r="D55" s="7">
        <f>SUM(D56:D56)</f>
        <v>5.97</v>
      </c>
      <c r="E55" s="8">
        <f t="shared" si="4"/>
        <v>7.4624999999999997E-2</v>
      </c>
      <c r="F55" s="8">
        <f>(D55/D6)</f>
        <v>3.6655500553884868E-5</v>
      </c>
      <c r="G55" s="7">
        <f>SUM(G56:G56)</f>
        <v>195</v>
      </c>
      <c r="H55" s="7">
        <f>SUM(H56:H56)</f>
        <v>72.489999999999995</v>
      </c>
      <c r="I55" s="8">
        <f t="shared" si="5"/>
        <v>0.37174358974358973</v>
      </c>
      <c r="J55" s="8">
        <f>(H55/H6)</f>
        <v>4.11497381011323E-4</v>
      </c>
      <c r="K55" s="8">
        <f t="shared" si="6"/>
        <v>8.2356187060284178E-2</v>
      </c>
      <c r="L55" s="8">
        <f t="shared" si="7"/>
        <v>-0.29711858974358973</v>
      </c>
    </row>
    <row r="56" spans="1:12" s="13" customFormat="1" ht="21" customHeight="1">
      <c r="A56" s="1" t="s">
        <v>112</v>
      </c>
      <c r="B56" s="2" t="s">
        <v>113</v>
      </c>
      <c r="C56" s="3">
        <v>80</v>
      </c>
      <c r="D56" s="3">
        <v>5.97</v>
      </c>
      <c r="E56" s="4">
        <f t="shared" si="4"/>
        <v>7.4624999999999997E-2</v>
      </c>
      <c r="F56" s="4">
        <f>(D56/D6)</f>
        <v>3.6655500553884868E-5</v>
      </c>
      <c r="G56" s="3">
        <v>195</v>
      </c>
      <c r="H56" s="3">
        <v>72.489999999999995</v>
      </c>
      <c r="I56" s="4">
        <f t="shared" si="5"/>
        <v>0.37174358974358973</v>
      </c>
      <c r="J56" s="4">
        <f>(H56/H6)</f>
        <v>4.11497381011323E-4</v>
      </c>
      <c r="K56" s="4">
        <f t="shared" si="6"/>
        <v>8.2356187060284178E-2</v>
      </c>
      <c r="L56" s="4">
        <f t="shared" si="7"/>
        <v>-0.29711858974358973</v>
      </c>
    </row>
    <row r="57" spans="1:12" s="13" customFormat="1" ht="60.95" customHeight="1">
      <c r="A57" s="5" t="s">
        <v>114</v>
      </c>
      <c r="B57" s="6" t="s">
        <v>115</v>
      </c>
      <c r="C57" s="7"/>
      <c r="D57" s="7"/>
      <c r="E57" s="8"/>
      <c r="F57" s="8"/>
      <c r="G57" s="7"/>
      <c r="H57" s="7"/>
      <c r="I57" s="8"/>
      <c r="J57" s="8"/>
      <c r="K57" s="8"/>
      <c r="L57" s="8"/>
    </row>
    <row r="58" spans="1:12" s="13" customFormat="1" ht="41.1" customHeight="1">
      <c r="A58" s="1" t="s">
        <v>116</v>
      </c>
      <c r="B58" s="2" t="s">
        <v>117</v>
      </c>
      <c r="C58" s="3"/>
      <c r="D58" s="3"/>
      <c r="E58" s="4"/>
      <c r="F58" s="4"/>
      <c r="G58" s="3"/>
      <c r="H58" s="3"/>
      <c r="I58" s="4"/>
      <c r="J58" s="4"/>
      <c r="K58" s="4"/>
      <c r="L58" s="4"/>
    </row>
    <row r="59" spans="1:12" s="13" customFormat="1" ht="21" customHeight="1">
      <c r="A59" s="1" t="s">
        <v>118</v>
      </c>
      <c r="B59" s="2" t="s">
        <v>119</v>
      </c>
      <c r="C59" s="3"/>
      <c r="D59" s="3"/>
      <c r="E59" s="4"/>
      <c r="F59" s="4"/>
      <c r="G59" s="3"/>
      <c r="H59" s="3"/>
      <c r="I59" s="4"/>
      <c r="J59" s="4"/>
      <c r="K59" s="4"/>
      <c r="L59" s="4"/>
    </row>
    <row r="60" spans="1:12" s="13" customFormat="1" ht="21" customHeight="1">
      <c r="A60" s="1" t="s">
        <v>120</v>
      </c>
      <c r="B60" s="2" t="s">
        <v>121</v>
      </c>
      <c r="C60" s="3"/>
      <c r="D60" s="3"/>
      <c r="E60" s="4"/>
      <c r="F60" s="4"/>
      <c r="G60" s="3"/>
      <c r="H60" s="3"/>
      <c r="I60" s="4"/>
      <c r="J60" s="4"/>
      <c r="K60" s="4"/>
      <c r="L60" s="4"/>
    </row>
  </sheetData>
  <mergeCells count="16">
    <mergeCell ref="A1:O1"/>
    <mergeCell ref="A2:O2"/>
    <mergeCell ref="A4:A5"/>
    <mergeCell ref="B4:B5"/>
    <mergeCell ref="C5"/>
    <mergeCell ref="D5"/>
    <mergeCell ref="E5"/>
    <mergeCell ref="F5"/>
    <mergeCell ref="C4:F4"/>
    <mergeCell ref="G5"/>
    <mergeCell ref="L5"/>
    <mergeCell ref="G4:L4"/>
    <mergeCell ref="H5"/>
    <mergeCell ref="I5"/>
    <mergeCell ref="J5"/>
    <mergeCell ref="K5"/>
  </mergeCells>
  <phoneticPr fontId="0" type="noConversion"/>
  <pageMargins left="0.4" right="0.27999999999999997" top="0.76" bottom="0.44000000000000006" header="0.3" footer="0.3"/>
  <pageSetup paperSize="9" scale="70" orientation="landscape" r:id="rId1"/>
  <headerFooter>
    <odd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oddHeader>
    <even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evenHeader>
    <first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firstHeader>
  </headerFooter>
  <colBreaks count="1" manualBreakCount="1">
    <brk id="2" max="1638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Таблица</vt:lpstr>
      <vt:lpstr>Таблица!Заголовки_для_печати</vt:lpstr>
      <vt:lpstr>Таблица!Область_печати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dcterms:created xsi:type="dcterms:W3CDTF">2017-03-10T06:35:34Z</dcterms:created>
  <dcterms:modified xsi:type="dcterms:W3CDTF">2017-05-16T06:56:24Z</dcterms:modified>
</cp:coreProperties>
</file>