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Таблица!$C$6:$L$60</definedName>
  </definedNames>
  <calcPr calcId="125725"/>
</workbook>
</file>

<file path=xl/calcChain.xml><?xml version="1.0" encoding="utf-8"?>
<calcChain xmlns="http://schemas.openxmlformats.org/spreadsheetml/2006/main">
  <c r="H55" i="1"/>
  <c r="K55" s="1"/>
  <c r="H53"/>
  <c r="H51"/>
  <c r="H46"/>
  <c r="H42"/>
  <c r="H37"/>
  <c r="H32"/>
  <c r="H23"/>
  <c r="H18"/>
  <c r="H16"/>
  <c r="H7"/>
  <c r="G55"/>
  <c r="G53"/>
  <c r="G51"/>
  <c r="G46"/>
  <c r="G42"/>
  <c r="G37"/>
  <c r="G32"/>
  <c r="G23"/>
  <c r="G18"/>
  <c r="G16"/>
  <c r="G7"/>
  <c r="D55"/>
  <c r="D53"/>
  <c r="D51"/>
  <c r="D46"/>
  <c r="D42"/>
  <c r="D37"/>
  <c r="D32"/>
  <c r="D23"/>
  <c r="D18"/>
  <c r="D16"/>
  <c r="D7"/>
  <c r="C55"/>
  <c r="C53"/>
  <c r="C51"/>
  <c r="C46"/>
  <c r="C42"/>
  <c r="C37"/>
  <c r="C32"/>
  <c r="C23"/>
  <c r="C18"/>
  <c r="C16"/>
  <c r="C7"/>
  <c r="E56"/>
  <c r="L56" s="1"/>
  <c r="E54"/>
  <c r="E52"/>
  <c r="E50"/>
  <c r="E49"/>
  <c r="L49" s="1"/>
  <c r="E48"/>
  <c r="E47"/>
  <c r="E45"/>
  <c r="E44"/>
  <c r="L44" s="1"/>
  <c r="E43"/>
  <c r="E41"/>
  <c r="E40"/>
  <c r="E39"/>
  <c r="E38"/>
  <c r="E36"/>
  <c r="E35"/>
  <c r="E34"/>
  <c r="E33"/>
  <c r="E31"/>
  <c r="E30"/>
  <c r="E29"/>
  <c r="E28"/>
  <c r="E27"/>
  <c r="E26"/>
  <c r="E25"/>
  <c r="L25" s="1"/>
  <c r="E24"/>
  <c r="E22"/>
  <c r="E21"/>
  <c r="E20"/>
  <c r="E19"/>
  <c r="L19" s="1"/>
  <c r="E17"/>
  <c r="E15"/>
  <c r="E14"/>
  <c r="L14" s="1"/>
  <c r="E13"/>
  <c r="E12"/>
  <c r="E11"/>
  <c r="L11" s="1"/>
  <c r="E10"/>
  <c r="E9"/>
  <c r="E8"/>
  <c r="I56"/>
  <c r="I54"/>
  <c r="I52"/>
  <c r="I50"/>
  <c r="I49"/>
  <c r="I48"/>
  <c r="I47"/>
  <c r="I45"/>
  <c r="I44"/>
  <c r="I43"/>
  <c r="I41"/>
  <c r="L41" s="1"/>
  <c r="I40"/>
  <c r="I39"/>
  <c r="I38"/>
  <c r="I36"/>
  <c r="I35"/>
  <c r="I34"/>
  <c r="I33"/>
  <c r="I31"/>
  <c r="I30"/>
  <c r="I29"/>
  <c r="I28"/>
  <c r="I27"/>
  <c r="I26"/>
  <c r="I25"/>
  <c r="I24"/>
  <c r="I22"/>
  <c r="I21"/>
  <c r="L21" s="1"/>
  <c r="I20"/>
  <c r="I19"/>
  <c r="I17"/>
  <c r="I15"/>
  <c r="I14"/>
  <c r="I13"/>
  <c r="I12"/>
  <c r="I11"/>
  <c r="I10"/>
  <c r="I9"/>
  <c r="L9" s="1"/>
  <c r="I8"/>
  <c r="K56"/>
  <c r="K54"/>
  <c r="K52"/>
  <c r="K50"/>
  <c r="K49"/>
  <c r="K48"/>
  <c r="K47"/>
  <c r="K45"/>
  <c r="K44"/>
  <c r="K43"/>
  <c r="K41"/>
  <c r="K40"/>
  <c r="K39"/>
  <c r="K38"/>
  <c r="K36"/>
  <c r="K35"/>
  <c r="K34"/>
  <c r="K33"/>
  <c r="K31"/>
  <c r="K30"/>
  <c r="K29"/>
  <c r="K28"/>
  <c r="K27"/>
  <c r="K26"/>
  <c r="K25"/>
  <c r="K24"/>
  <c r="K22"/>
  <c r="K21"/>
  <c r="K20"/>
  <c r="K19"/>
  <c r="K17"/>
  <c r="K15"/>
  <c r="K14"/>
  <c r="K13"/>
  <c r="K12"/>
  <c r="K11"/>
  <c r="K10"/>
  <c r="K9"/>
  <c r="K8"/>
  <c r="L35"/>
  <c r="L45"/>
  <c r="L34"/>
  <c r="L30"/>
  <c r="L27"/>
  <c r="L26"/>
  <c r="L22"/>
  <c r="L17"/>
  <c r="L13"/>
  <c r="L15" l="1"/>
  <c r="L10"/>
  <c r="L50"/>
  <c r="L54"/>
  <c r="L52"/>
  <c r="L48"/>
  <c r="L47"/>
  <c r="L43"/>
  <c r="H6"/>
  <c r="J55" s="1"/>
  <c r="L40"/>
  <c r="L38"/>
  <c r="L36"/>
  <c r="L33"/>
  <c r="L31"/>
  <c r="L29"/>
  <c r="L24"/>
  <c r="E55"/>
  <c r="K16"/>
  <c r="K7"/>
  <c r="D6"/>
  <c r="F33" s="1"/>
  <c r="E32"/>
  <c r="E16"/>
  <c r="I55"/>
  <c r="I53"/>
  <c r="K53"/>
  <c r="E53"/>
  <c r="I51"/>
  <c r="K51"/>
  <c r="E51"/>
  <c r="I46"/>
  <c r="K46"/>
  <c r="E46"/>
  <c r="I42"/>
  <c r="K42"/>
  <c r="E42"/>
  <c r="I37"/>
  <c r="K37"/>
  <c r="G6"/>
  <c r="E37"/>
  <c r="I32"/>
  <c r="K32"/>
  <c r="I23"/>
  <c r="K23"/>
  <c r="E23"/>
  <c r="I18"/>
  <c r="K18"/>
  <c r="E18"/>
  <c r="I16"/>
  <c r="I7"/>
  <c r="E7"/>
  <c r="F49"/>
  <c r="C6"/>
  <c r="L39"/>
  <c r="L28"/>
  <c r="L20"/>
  <c r="L12"/>
  <c r="L8"/>
  <c r="L16" l="1"/>
  <c r="F17"/>
  <c r="F32"/>
  <c r="J29"/>
  <c r="J31"/>
  <c r="J43"/>
  <c r="J25"/>
  <c r="J49"/>
  <c r="J20"/>
  <c r="J53"/>
  <c r="J40"/>
  <c r="J30"/>
  <c r="J52"/>
  <c r="J54"/>
  <c r="J42"/>
  <c r="J47"/>
  <c r="J56"/>
  <c r="J24"/>
  <c r="J8"/>
  <c r="J9"/>
  <c r="J34"/>
  <c r="J27"/>
  <c r="J36"/>
  <c r="J21"/>
  <c r="J22"/>
  <c r="J18"/>
  <c r="J7"/>
  <c r="J15"/>
  <c r="J51"/>
  <c r="J35"/>
  <c r="J19"/>
  <c r="J44"/>
  <c r="J28"/>
  <c r="J37"/>
  <c r="J12"/>
  <c r="J38"/>
  <c r="J13"/>
  <c r="J33"/>
  <c r="J10"/>
  <c r="J26"/>
  <c r="J50"/>
  <c r="I6"/>
  <c r="J39"/>
  <c r="J23"/>
  <c r="J48"/>
  <c r="J32"/>
  <c r="J45"/>
  <c r="J16"/>
  <c r="J46"/>
  <c r="J17"/>
  <c r="J41"/>
  <c r="J14"/>
  <c r="J11"/>
  <c r="L55"/>
  <c r="F26"/>
  <c r="F47"/>
  <c r="F15"/>
  <c r="F38"/>
  <c r="F48"/>
  <c r="F54"/>
  <c r="F43"/>
  <c r="F16"/>
  <c r="F37"/>
  <c r="K6"/>
  <c r="F11"/>
  <c r="F21"/>
  <c r="F22"/>
  <c r="F27"/>
  <c r="F36"/>
  <c r="F9"/>
  <c r="F42"/>
  <c r="F10"/>
  <c r="F31"/>
  <c r="F52"/>
  <c r="F20"/>
  <c r="F45"/>
  <c r="F46"/>
  <c r="F30"/>
  <c r="F14"/>
  <c r="F51"/>
  <c r="F35"/>
  <c r="F19"/>
  <c r="F56"/>
  <c r="F40"/>
  <c r="F24"/>
  <c r="F8"/>
  <c r="F53"/>
  <c r="F25"/>
  <c r="F13"/>
  <c r="E6"/>
  <c r="L6" s="1"/>
  <c r="F50"/>
  <c r="F34"/>
  <c r="F18"/>
  <c r="F55"/>
  <c r="F39"/>
  <c r="F23"/>
  <c r="F7"/>
  <c r="F44"/>
  <c r="F28"/>
  <c r="F12"/>
  <c r="F41"/>
  <c r="F29"/>
  <c r="L32"/>
  <c r="L53"/>
  <c r="L51"/>
  <c r="L46"/>
  <c r="L42"/>
  <c r="L37"/>
  <c r="L23"/>
  <c r="L18"/>
  <c r="L7"/>
</calcChain>
</file>

<file path=xl/sharedStrings.xml><?xml version="1.0" encoding="utf-8"?>
<sst xmlns="http://schemas.openxmlformats.org/spreadsheetml/2006/main" count="125" uniqueCount="125">
  <si>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</si>
  <si>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</si>
  <si>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</si>
  <si>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</si>
  <si>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</si>
  <si>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</si>
  <si>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</si>
  <si>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</si>
  <si>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</si>
  <si>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</si>
  <si>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</si>
  <si>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</si>
  <si>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</si>
  <si>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</si>
  <si>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</si>
  <si>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</si>
  <si>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</si>
  <si>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</si>
  <si>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</si>
  <si>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</si>
  <si>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</si>
  <si>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</si>
  <si>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</si>
  <si>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</si>
  <si>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</si>
  <si>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</si>
  <si>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</si>
  <si>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</si>
  <si>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</si>
  <si>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</si>
  <si>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</si>
  <si>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</si>
  <si>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</si>
  <si>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</si>
  <si>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</si>
  <si>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</si>
  <si>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</si>
  <si>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</si>
  <si>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Органы внутренних дел</t>
  </si>
  <si>
    <t>0302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</si>
  <si>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</si>
  <si>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</si>
  <si>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</si>
  <si>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</si>
  <si>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</si>
  <si>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</si>
  <si>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</si>
  <si>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</si>
  <si>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</si>
  <si>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</si>
  <si>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Топливно-энергетический комплекс</t>
  </si>
  <si>
    <t>0402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</si>
  <si>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</si>
  <si>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</si>
  <si>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</si>
  <si>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</si>
  <si>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</si>
  <si>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</si>
  <si>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</si>
  <si>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</si>
  <si>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</si>
  <si>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</si>
  <si>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</si>
  <si>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</si>
  <si>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</si>
  <si>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</si>
  <si>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</si>
  <si>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</si>
  <si>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</si>
  <si>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</si>
  <si>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</si>
  <si>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</si>
  <si>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</si>
  <si>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</si>
  <si>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</si>
  <si>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</si>
  <si>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</si>
  <si>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</si>
  <si>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</si>
  <si>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</si>
  <si>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</si>
  <si>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</si>
  <si>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</si>
  <si>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</si>
  <si>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</si>
  <si>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</si>
  <si>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</si>
  <si>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</si>
  <si>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</si>
  <si>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</si>
  <si>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</si>
  <si>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</si>
  <si>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</si>
  <si>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</si>
  <si>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</si>
  <si>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</si>
  <si>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</si>
  <si>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</si>
  <si>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</si>
  <si>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</si>
  <si>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</si>
  <si>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</si>
  <si>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</si>
  <si>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</si>
  <si>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</si>
  <si>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</si>
  <si>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</si>
  <si>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</si>
  <si>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</si>
  <si>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</si>
  <si>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</si>
  <si>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</si>
  <si>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</si>
  <si>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</si>
  <si>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</si>
  <si>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</si>
  <si>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</si>
  <si>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</si>
  <si>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</si>
  <si>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</si>
  <si>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</si>
  <si>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</si>
  <si>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Анализ исполнения расходов (Консолидированный бюджет Тоншаевского муниципального района)</t>
  </si>
  <si>
    <t>Информация об исполнении за январь-май месяц 2017 года, 2016 года в разрезе разделов, подразделов классификации расходов</t>
  </si>
  <si>
    <t>за январь-май месяц 2017 года</t>
  </si>
</sst>
</file>

<file path=xl/styles.xml><?xml version="1.0" encoding="utf-8"?>
<styleSheet xmlns="http://schemas.openxmlformats.org/spreadsheetml/2006/main">
  <numFmts count="2">
    <numFmt numFmtId="164" formatCode="00\ \ 00"/>
    <numFmt numFmtId="165" formatCode="#,##0.00%"/>
  </numFmts>
  <fonts count="8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60"/>
  <sheetViews>
    <sheetView tabSelected="1" workbookViewId="0">
      <selection activeCell="H57" sqref="H57"/>
    </sheetView>
  </sheetViews>
  <sheetFormatPr defaultColWidth="9.85546875" defaultRowHeight="12.75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>
      <c r="A1" s="16" t="s">
        <v>122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  <c r="N1" s="17"/>
      <c r="O1" s="17"/>
    </row>
    <row r="2" spans="1:15">
      <c r="A2" s="18" t="s">
        <v>123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7"/>
      <c r="N2" s="17"/>
      <c r="O2" s="17"/>
    </row>
    <row r="4" spans="1:15" s="13" customFormat="1" ht="20.100000000000001" customHeight="1">
      <c r="A4" s="19" t="s">
        <v>0</v>
      </c>
      <c r="B4" s="20" t="s">
        <v>1</v>
      </c>
      <c r="C4" s="22" t="s">
        <v>124</v>
      </c>
      <c r="D4" s="22"/>
      <c r="E4" s="22"/>
      <c r="F4" s="22"/>
      <c r="G4" s="22" t="s">
        <v>2</v>
      </c>
      <c r="H4" s="22"/>
      <c r="I4" s="22"/>
      <c r="J4" s="22"/>
      <c r="K4" s="22"/>
      <c r="L4" s="22"/>
    </row>
    <row r="5" spans="1:15" s="13" customFormat="1" ht="83.1" customHeight="1">
      <c r="A5" s="19"/>
      <c r="B5" s="20"/>
      <c r="C5" s="21" t="s">
        <v>3</v>
      </c>
      <c r="D5" s="21" t="s">
        <v>4</v>
      </c>
      <c r="E5" s="22" t="s">
        <v>5</v>
      </c>
      <c r="F5" s="22" t="s">
        <v>6</v>
      </c>
      <c r="G5" s="21" t="s">
        <v>7</v>
      </c>
      <c r="H5" s="21" t="s">
        <v>8</v>
      </c>
      <c r="I5" s="22" t="s">
        <v>9</v>
      </c>
      <c r="J5" s="22" t="s">
        <v>10</v>
      </c>
      <c r="K5" s="22" t="s">
        <v>11</v>
      </c>
      <c r="L5" s="22" t="s">
        <v>12</v>
      </c>
    </row>
    <row r="6" spans="1:15" s="13" customFormat="1" ht="21" customHeight="1">
      <c r="A6" s="1" t="s">
        <v>13</v>
      </c>
      <c r="B6" s="2"/>
      <c r="C6" s="3">
        <f>(C7+C16+C18+C23+C32+C37+C42+C46+C51+C55+C53)</f>
        <v>526559.69000000006</v>
      </c>
      <c r="D6" s="3">
        <f>(D7+D16+D18+D23+D32+D37+D42+D46+D51+D55+D53)</f>
        <v>194462.29</v>
      </c>
      <c r="E6" s="4">
        <f t="shared" ref="E6:E37" si="0">(D6/C6)</f>
        <v>0.36930720997651756</v>
      </c>
      <c r="F6" s="4">
        <v>1</v>
      </c>
      <c r="G6" s="3">
        <f>(G7+G16+G18+G23+G32+G37+G42+G46+G51+G55+G53)</f>
        <v>576677.85000000009</v>
      </c>
      <c r="H6" s="3">
        <f>(H7+H16+H18+H23+H32+H37+H42+H46+H51+H55+H53)</f>
        <v>215512.88</v>
      </c>
      <c r="I6" s="4">
        <f t="shared" ref="I6:I37" si="1">(H6/G6)</f>
        <v>0.37371450975618359</v>
      </c>
      <c r="J6" s="4">
        <v>1</v>
      </c>
      <c r="K6" s="4">
        <f t="shared" ref="K6:K37" si="2">(D6/H6)</f>
        <v>0.90232328573586884</v>
      </c>
      <c r="L6" s="14">
        <f t="shared" ref="L6:L37" si="3">(E6-I6)</f>
        <v>-4.4072997796660296E-3</v>
      </c>
    </row>
    <row r="7" spans="1:15" s="13" customFormat="1" ht="21" customHeight="1">
      <c r="A7" s="5" t="s">
        <v>14</v>
      </c>
      <c r="B7" s="6" t="s">
        <v>15</v>
      </c>
      <c r="C7" s="7">
        <f>SUM(C8:C15)</f>
        <v>61634.83</v>
      </c>
      <c r="D7" s="7">
        <f>SUM(D8:D15)</f>
        <v>30439.119999999999</v>
      </c>
      <c r="E7" s="8">
        <f t="shared" si="0"/>
        <v>0.49386231778362977</v>
      </c>
      <c r="F7" s="8">
        <f>(D7/D6)</f>
        <v>0.15652967986749511</v>
      </c>
      <c r="G7" s="7">
        <f>SUM(G8:G15)</f>
        <v>60888.289999999994</v>
      </c>
      <c r="H7" s="7">
        <f>SUM(H8:H15)</f>
        <v>25877.71</v>
      </c>
      <c r="I7" s="8">
        <f t="shared" si="1"/>
        <v>0.42500306709221103</v>
      </c>
      <c r="J7" s="8">
        <f>(H7/H6)</f>
        <v>0.1200750043338477</v>
      </c>
      <c r="K7" s="8">
        <f t="shared" si="2"/>
        <v>1.1762679155149354</v>
      </c>
      <c r="L7" s="15">
        <f t="shared" si="3"/>
        <v>6.8859250691418739E-2</v>
      </c>
    </row>
    <row r="8" spans="1:15" s="13" customFormat="1" ht="41.1" customHeight="1">
      <c r="A8" s="1" t="s">
        <v>16</v>
      </c>
      <c r="B8" s="2" t="s">
        <v>17</v>
      </c>
      <c r="C8" s="3">
        <v>5620.77</v>
      </c>
      <c r="D8" s="3">
        <v>2453.39</v>
      </c>
      <c r="E8" s="4">
        <f t="shared" si="0"/>
        <v>0.43648646004017239</v>
      </c>
      <c r="F8" s="4">
        <f>(D8/D6)</f>
        <v>1.2616276399912805E-2</v>
      </c>
      <c r="G8" s="3">
        <v>5083.82</v>
      </c>
      <c r="H8" s="3">
        <v>2303.92</v>
      </c>
      <c r="I8" s="4">
        <f t="shared" si="1"/>
        <v>0.4531867768725093</v>
      </c>
      <c r="J8" s="4">
        <f>(H8/H6)</f>
        <v>1.069040513959073E-2</v>
      </c>
      <c r="K8" s="4">
        <f t="shared" si="2"/>
        <v>1.0648763845966873</v>
      </c>
      <c r="L8" s="14">
        <f t="shared" si="3"/>
        <v>-1.6700316832336914E-2</v>
      </c>
    </row>
    <row r="9" spans="1:15" s="13" customFormat="1" ht="60.95" customHeight="1">
      <c r="A9" s="1" t="s">
        <v>18</v>
      </c>
      <c r="B9" s="2" t="s">
        <v>19</v>
      </c>
      <c r="C9" s="3">
        <v>593.63</v>
      </c>
      <c r="D9" s="3">
        <v>327.60000000000002</v>
      </c>
      <c r="E9" s="4">
        <f t="shared" si="0"/>
        <v>0.55185890200966936</v>
      </c>
      <c r="F9" s="4">
        <f>(D9/D6)</f>
        <v>1.6846453880595565E-3</v>
      </c>
      <c r="G9" s="3">
        <v>757.4</v>
      </c>
      <c r="H9" s="3">
        <v>235.55</v>
      </c>
      <c r="I9" s="4">
        <f t="shared" si="1"/>
        <v>0.31099815157116456</v>
      </c>
      <c r="J9" s="4">
        <f>(H9/H6)</f>
        <v>1.0929741182986372E-3</v>
      </c>
      <c r="K9" s="4">
        <f t="shared" si="2"/>
        <v>1.3907875185735512</v>
      </c>
      <c r="L9" s="14">
        <f t="shared" si="3"/>
        <v>0.2408607504385048</v>
      </c>
    </row>
    <row r="10" spans="1:15" s="13" customFormat="1" ht="60.95" customHeight="1">
      <c r="A10" s="1" t="s">
        <v>20</v>
      </c>
      <c r="B10" s="2" t="s">
        <v>21</v>
      </c>
      <c r="C10" s="3">
        <v>20343.87</v>
      </c>
      <c r="D10" s="3">
        <v>11146.44</v>
      </c>
      <c r="E10" s="4">
        <f t="shared" si="0"/>
        <v>0.54790165293034221</v>
      </c>
      <c r="F10" s="4">
        <f>(D10/D6)</f>
        <v>5.7319287970947992E-2</v>
      </c>
      <c r="G10" s="3">
        <v>25024.94</v>
      </c>
      <c r="H10" s="3">
        <v>10262.549999999999</v>
      </c>
      <c r="I10" s="4">
        <f t="shared" si="1"/>
        <v>0.41009289133160759</v>
      </c>
      <c r="J10" s="4">
        <f>(H10/H6)</f>
        <v>4.7619195660138731E-2</v>
      </c>
      <c r="K10" s="4">
        <f t="shared" si="2"/>
        <v>1.0861277167955334</v>
      </c>
      <c r="L10" s="14">
        <f t="shared" si="3"/>
        <v>0.13780876159873462</v>
      </c>
    </row>
    <row r="11" spans="1:15" s="13" customFormat="1" ht="21" customHeight="1">
      <c r="A11" s="1" t="s">
        <v>22</v>
      </c>
      <c r="B11" s="2" t="s">
        <v>23</v>
      </c>
      <c r="C11" s="3"/>
      <c r="D11" s="3"/>
      <c r="E11" s="4" t="e">
        <f t="shared" si="0"/>
        <v>#DIV/0!</v>
      </c>
      <c r="F11" s="4">
        <f>(D11/D6)</f>
        <v>0</v>
      </c>
      <c r="G11" s="3">
        <v>3.16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 t="e">
        <f t="shared" si="3"/>
        <v>#DIV/0!</v>
      </c>
    </row>
    <row r="12" spans="1:15" s="13" customFormat="1" ht="41.1" customHeight="1">
      <c r="A12" s="1" t="s">
        <v>24</v>
      </c>
      <c r="B12" s="2" t="s">
        <v>25</v>
      </c>
      <c r="C12" s="3">
        <v>8296.6</v>
      </c>
      <c r="D12" s="3">
        <v>3755.37</v>
      </c>
      <c r="E12" s="4">
        <f t="shared" si="0"/>
        <v>0.4526396355133428</v>
      </c>
      <c r="F12" s="4">
        <f>(D12/D6)</f>
        <v>1.9311559068855972E-2</v>
      </c>
      <c r="G12" s="3">
        <v>7682.7</v>
      </c>
      <c r="H12" s="3">
        <v>3408.84</v>
      </c>
      <c r="I12" s="4">
        <f t="shared" si="1"/>
        <v>0.44370338552852517</v>
      </c>
      <c r="J12" s="4">
        <f>(H12/H6)</f>
        <v>1.5817337692299413E-2</v>
      </c>
      <c r="K12" s="4">
        <f t="shared" si="2"/>
        <v>1.1016562819023479</v>
      </c>
      <c r="L12" s="14">
        <f t="shared" si="3"/>
        <v>8.9362499848176236E-3</v>
      </c>
    </row>
    <row r="13" spans="1:15" s="13" customFormat="1" ht="21" customHeight="1">
      <c r="A13" s="1" t="s">
        <v>26</v>
      </c>
      <c r="B13" s="2" t="s">
        <v>27</v>
      </c>
      <c r="C13" s="3">
        <v>50</v>
      </c>
      <c r="D13" s="3"/>
      <c r="E13" s="4">
        <f t="shared" si="0"/>
        <v>0</v>
      </c>
      <c r="F13" s="4">
        <f>(D13/D6)</f>
        <v>0</v>
      </c>
      <c r="G13" s="3"/>
      <c r="H13" s="3"/>
      <c r="I13" s="4" t="e">
        <f t="shared" si="1"/>
        <v>#DIV/0!</v>
      </c>
      <c r="J13" s="4">
        <f>(H13/H6)</f>
        <v>0</v>
      </c>
      <c r="K13" s="4" t="e">
        <f t="shared" si="2"/>
        <v>#DIV/0!</v>
      </c>
      <c r="L13" s="4" t="e">
        <f t="shared" si="3"/>
        <v>#DIV/0!</v>
      </c>
    </row>
    <row r="14" spans="1:15" s="13" customFormat="1" ht="21" customHeight="1">
      <c r="A14" s="1" t="s">
        <v>28</v>
      </c>
      <c r="B14" s="2" t="s">
        <v>29</v>
      </c>
      <c r="C14" s="3">
        <v>187.25</v>
      </c>
      <c r="D14" s="3"/>
      <c r="E14" s="4">
        <f t="shared" si="0"/>
        <v>0</v>
      </c>
      <c r="F14" s="4">
        <f>(D14/D6)</f>
        <v>0</v>
      </c>
      <c r="G14" s="3">
        <v>202.5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>
      <c r="A15" s="1" t="s">
        <v>30</v>
      </c>
      <c r="B15" s="2" t="s">
        <v>31</v>
      </c>
      <c r="C15" s="3">
        <v>26542.71</v>
      </c>
      <c r="D15" s="3">
        <v>12756.32</v>
      </c>
      <c r="E15" s="4">
        <f t="shared" si="0"/>
        <v>0.48059599038681433</v>
      </c>
      <c r="F15" s="4">
        <f>(D15/D6)</f>
        <v>6.5597911039718806E-2</v>
      </c>
      <c r="G15" s="3">
        <v>22133.77</v>
      </c>
      <c r="H15" s="3">
        <v>9666.85</v>
      </c>
      <c r="I15" s="4">
        <f t="shared" si="1"/>
        <v>0.43674665454642386</v>
      </c>
      <c r="J15" s="4">
        <f>(H15/H6)</f>
        <v>4.4855091723520188E-2</v>
      </c>
      <c r="K15" s="4">
        <f t="shared" si="2"/>
        <v>1.3195942835566912</v>
      </c>
      <c r="L15" s="14">
        <f t="shared" si="3"/>
        <v>4.3849335840390469E-2</v>
      </c>
    </row>
    <row r="16" spans="1:15" s="13" customFormat="1" ht="21" customHeight="1">
      <c r="A16" s="5" t="s">
        <v>32</v>
      </c>
      <c r="B16" s="6" t="s">
        <v>33</v>
      </c>
      <c r="C16" s="7">
        <f>SUM(C17:C17)</f>
        <v>915.6</v>
      </c>
      <c r="D16" s="7">
        <f>SUM(D17:D17)</f>
        <v>277.93</v>
      </c>
      <c r="E16" s="8">
        <f t="shared" si="0"/>
        <v>0.30354958497160334</v>
      </c>
      <c r="F16" s="8">
        <f>(D16/D6)</f>
        <v>1.4292231157002214E-3</v>
      </c>
      <c r="G16" s="7">
        <f>SUM(G17:G17)</f>
        <v>943.5</v>
      </c>
      <c r="H16" s="7">
        <f>SUM(H17:H17)</f>
        <v>242.22</v>
      </c>
      <c r="I16" s="8">
        <f t="shared" si="1"/>
        <v>0.25672496025437203</v>
      </c>
      <c r="J16" s="8">
        <f>(H16/H6)</f>
        <v>1.1239235446159877E-3</v>
      </c>
      <c r="K16" s="8">
        <f t="shared" si="2"/>
        <v>1.1474279580546611</v>
      </c>
      <c r="L16" s="8">
        <f t="shared" si="3"/>
        <v>4.6824624717231311E-2</v>
      </c>
    </row>
    <row r="17" spans="1:12" s="13" customFormat="1" ht="21" customHeight="1">
      <c r="A17" s="1" t="s">
        <v>34</v>
      </c>
      <c r="B17" s="2" t="s">
        <v>35</v>
      </c>
      <c r="C17" s="3">
        <v>915.6</v>
      </c>
      <c r="D17" s="3">
        <v>277.93</v>
      </c>
      <c r="E17" s="4">
        <f t="shared" si="0"/>
        <v>0.30354958497160334</v>
      </c>
      <c r="F17" s="4">
        <f>(D17/D6)</f>
        <v>1.4292231157002214E-3</v>
      </c>
      <c r="G17" s="3">
        <v>943.5</v>
      </c>
      <c r="H17" s="3">
        <v>242.22</v>
      </c>
      <c r="I17" s="4">
        <f t="shared" si="1"/>
        <v>0.25672496025437203</v>
      </c>
      <c r="J17" s="4">
        <f>(H17/H6)</f>
        <v>1.1239235446159877E-3</v>
      </c>
      <c r="K17" s="4">
        <f t="shared" si="2"/>
        <v>1.1474279580546611</v>
      </c>
      <c r="L17" s="4">
        <f t="shared" si="3"/>
        <v>4.6824624717231311E-2</v>
      </c>
    </row>
    <row r="18" spans="1:12" s="13" customFormat="1" ht="41.1" customHeight="1">
      <c r="A18" s="5" t="s">
        <v>36</v>
      </c>
      <c r="B18" s="6" t="s">
        <v>37</v>
      </c>
      <c r="C18" s="7">
        <f>SUM(C19:C22)</f>
        <v>7031.2</v>
      </c>
      <c r="D18" s="7">
        <f>SUM(D19:D22)</f>
        <v>2361.6999999999998</v>
      </c>
      <c r="E18" s="8">
        <f t="shared" si="0"/>
        <v>0.33588861076345428</v>
      </c>
      <c r="F18" s="8">
        <f>(D18/D6)</f>
        <v>1.2144771101893327E-2</v>
      </c>
      <c r="G18" s="7">
        <f>SUM(G19:G22)</f>
        <v>6289.8600000000006</v>
      </c>
      <c r="H18" s="7">
        <f>SUM(H19:H22)</f>
        <v>2209.35</v>
      </c>
      <c r="I18" s="8">
        <f t="shared" si="1"/>
        <v>0.35125583081340439</v>
      </c>
      <c r="J18" s="8">
        <f>(H18/H6)</f>
        <v>1.0251591459406045E-2</v>
      </c>
      <c r="K18" s="8">
        <f t="shared" si="2"/>
        <v>1.0689569330346029</v>
      </c>
      <c r="L18" s="15">
        <f t="shared" si="3"/>
        <v>-1.5367220049950114E-2</v>
      </c>
    </row>
    <row r="19" spans="1:12" s="13" customFormat="1" ht="21" customHeight="1">
      <c r="A19" s="1" t="s">
        <v>38</v>
      </c>
      <c r="B19" s="2" t="s">
        <v>39</v>
      </c>
      <c r="C19" s="3"/>
      <c r="D19" s="3"/>
      <c r="E19" s="4" t="e">
        <f t="shared" si="0"/>
        <v>#DIV/0!</v>
      </c>
      <c r="F19" s="4">
        <f>(D19/D6)</f>
        <v>0</v>
      </c>
      <c r="G19" s="3"/>
      <c r="H19" s="3"/>
      <c r="I19" s="4" t="e">
        <f t="shared" si="1"/>
        <v>#DIV/0!</v>
      </c>
      <c r="J19" s="4">
        <f>(H19/H6)</f>
        <v>0</v>
      </c>
      <c r="K19" s="4" t="e">
        <f t="shared" si="2"/>
        <v>#DIV/0!</v>
      </c>
      <c r="L19" s="4" t="e">
        <f t="shared" si="3"/>
        <v>#DIV/0!</v>
      </c>
    </row>
    <row r="20" spans="1:12" s="13" customFormat="1" ht="41.1" customHeight="1">
      <c r="A20" s="1" t="s">
        <v>40</v>
      </c>
      <c r="B20" s="2" t="s">
        <v>41</v>
      </c>
      <c r="C20" s="3">
        <v>3519.85</v>
      </c>
      <c r="D20" s="3">
        <v>1338.09</v>
      </c>
      <c r="E20" s="4">
        <f t="shared" si="0"/>
        <v>0.38015540434961714</v>
      </c>
      <c r="F20" s="4">
        <f>(D20/D6)</f>
        <v>6.8809741981337349E-3</v>
      </c>
      <c r="G20" s="3">
        <v>2997.1</v>
      </c>
      <c r="H20" s="3">
        <v>1286.51</v>
      </c>
      <c r="I20" s="4">
        <f t="shared" si="1"/>
        <v>0.4292516098895599</v>
      </c>
      <c r="J20" s="4">
        <f>(H20/H6)</f>
        <v>5.9695272041281246E-3</v>
      </c>
      <c r="K20" s="4">
        <f t="shared" si="2"/>
        <v>1.04009296468741</v>
      </c>
      <c r="L20" s="14">
        <f t="shared" si="3"/>
        <v>-4.9096205539942761E-2</v>
      </c>
    </row>
    <row r="21" spans="1:12" s="13" customFormat="1" ht="21" customHeight="1">
      <c r="A21" s="1" t="s">
        <v>42</v>
      </c>
      <c r="B21" s="2" t="s">
        <v>43</v>
      </c>
      <c r="C21" s="3">
        <v>3511.35</v>
      </c>
      <c r="D21" s="3">
        <v>1023.61</v>
      </c>
      <c r="E21" s="4">
        <f t="shared" si="0"/>
        <v>0.29151465960385609</v>
      </c>
      <c r="F21" s="4">
        <f>(D21/D6)</f>
        <v>5.2637969037595926E-3</v>
      </c>
      <c r="G21" s="3">
        <v>3292.76</v>
      </c>
      <c r="H21" s="3">
        <v>922.84</v>
      </c>
      <c r="I21" s="4">
        <f t="shared" si="1"/>
        <v>0.28026336568714388</v>
      </c>
      <c r="J21" s="4">
        <f>(H21/H6)</f>
        <v>4.2820642552779216E-3</v>
      </c>
      <c r="K21" s="4">
        <f t="shared" si="2"/>
        <v>1.109195526851892</v>
      </c>
      <c r="L21" s="4">
        <f t="shared" si="3"/>
        <v>1.1251293916712202E-2</v>
      </c>
    </row>
    <row r="22" spans="1:12" s="13" customFormat="1" ht="41.1" customHeight="1">
      <c r="A22" s="1" t="s">
        <v>44</v>
      </c>
      <c r="B22" s="2" t="s">
        <v>45</v>
      </c>
      <c r="C22" s="3"/>
      <c r="D22" s="3"/>
      <c r="E22" s="4" t="e">
        <f t="shared" si="0"/>
        <v>#DIV/0!</v>
      </c>
      <c r="F22" s="4">
        <f>(D22/D6)</f>
        <v>0</v>
      </c>
      <c r="G22" s="3"/>
      <c r="H22" s="3"/>
      <c r="I22" s="4" t="e">
        <f t="shared" si="1"/>
        <v>#DIV/0!</v>
      </c>
      <c r="J22" s="4">
        <f>(H22/H6)</f>
        <v>0</v>
      </c>
      <c r="K22" s="4" t="e">
        <f t="shared" si="2"/>
        <v>#DIV/0!</v>
      </c>
      <c r="L22" s="14" t="e">
        <f t="shared" si="3"/>
        <v>#DIV/0!</v>
      </c>
    </row>
    <row r="23" spans="1:12" s="13" customFormat="1" ht="21" customHeight="1">
      <c r="A23" s="5" t="s">
        <v>46</v>
      </c>
      <c r="B23" s="6" t="s">
        <v>47</v>
      </c>
      <c r="C23" s="7">
        <f>SUM(C24:C31)</f>
        <v>26431.87</v>
      </c>
      <c r="D23" s="7">
        <f>SUM(D24:D31)</f>
        <v>9707.9500000000007</v>
      </c>
      <c r="E23" s="8">
        <f t="shared" si="0"/>
        <v>0.36728199707398684</v>
      </c>
      <c r="F23" s="8">
        <f>(D23/D6)</f>
        <v>4.9922018299794785E-2</v>
      </c>
      <c r="G23" s="7">
        <f>SUM(G24:G31)</f>
        <v>21069.19</v>
      </c>
      <c r="H23" s="7">
        <f>SUM(H24:H31)</f>
        <v>8074.920000000001</v>
      </c>
      <c r="I23" s="8">
        <f t="shared" si="1"/>
        <v>0.38325725858469173</v>
      </c>
      <c r="J23" s="8">
        <f>(H23/H6)</f>
        <v>3.7468387040254861E-2</v>
      </c>
      <c r="K23" s="8">
        <f t="shared" si="2"/>
        <v>1.2022348209022504</v>
      </c>
      <c r="L23" s="15">
        <f t="shared" si="3"/>
        <v>-1.5975261510704886E-2</v>
      </c>
    </row>
    <row r="24" spans="1:12" s="13" customFormat="1" ht="21" customHeight="1">
      <c r="A24" s="1" t="s">
        <v>48</v>
      </c>
      <c r="B24" s="2" t="s">
        <v>49</v>
      </c>
      <c r="C24" s="3">
        <v>300</v>
      </c>
      <c r="D24" s="3">
        <v>30.46</v>
      </c>
      <c r="E24" s="4">
        <f t="shared" si="0"/>
        <v>0.10153333333333334</v>
      </c>
      <c r="F24" s="4">
        <f>(D24/D6)</f>
        <v>1.5663705287025057E-4</v>
      </c>
      <c r="G24" s="3">
        <v>300</v>
      </c>
      <c r="H24" s="3">
        <v>20.55</v>
      </c>
      <c r="I24" s="4">
        <f t="shared" si="1"/>
        <v>6.8500000000000005E-2</v>
      </c>
      <c r="J24" s="4">
        <f>(H24/H6)</f>
        <v>9.5353929658403719E-5</v>
      </c>
      <c r="K24" s="4">
        <f t="shared" si="2"/>
        <v>1.4822384428223845</v>
      </c>
      <c r="L24" s="14">
        <f t="shared" si="3"/>
        <v>3.3033333333333331E-2</v>
      </c>
    </row>
    <row r="25" spans="1:12" s="13" customFormat="1" ht="21" customHeight="1">
      <c r="A25" s="1" t="s">
        <v>50</v>
      </c>
      <c r="B25" s="2" t="s">
        <v>51</v>
      </c>
      <c r="C25" s="3"/>
      <c r="D25" s="3"/>
      <c r="E25" s="4" t="e">
        <f t="shared" si="0"/>
        <v>#DIV/0!</v>
      </c>
      <c r="F25" s="4">
        <f>(D25/D6)</f>
        <v>0</v>
      </c>
      <c r="G25" s="3"/>
      <c r="H25" s="3"/>
      <c r="I25" s="4" t="e">
        <f t="shared" si="1"/>
        <v>#DIV/0!</v>
      </c>
      <c r="J25" s="4">
        <f>(H25/H6)</f>
        <v>0</v>
      </c>
      <c r="K25" s="4" t="e">
        <f t="shared" si="2"/>
        <v>#DIV/0!</v>
      </c>
      <c r="L25" s="4" t="e">
        <f t="shared" si="3"/>
        <v>#DIV/0!</v>
      </c>
    </row>
    <row r="26" spans="1:12" s="13" customFormat="1" ht="21" customHeight="1">
      <c r="A26" s="1" t="s">
        <v>52</v>
      </c>
      <c r="B26" s="2" t="s">
        <v>53</v>
      </c>
      <c r="C26" s="3">
        <v>9185.36</v>
      </c>
      <c r="D26" s="3">
        <v>4193.3900000000003</v>
      </c>
      <c r="E26" s="4">
        <f t="shared" si="0"/>
        <v>0.45652973862755514</v>
      </c>
      <c r="F26" s="4">
        <f>(D26/D6)</f>
        <v>2.1564026629533162E-2</v>
      </c>
      <c r="G26" s="3">
        <v>8681.8700000000008</v>
      </c>
      <c r="H26" s="3">
        <v>4857.8500000000004</v>
      </c>
      <c r="I26" s="4">
        <f t="shared" si="1"/>
        <v>0.55953959227677907</v>
      </c>
      <c r="J26" s="4">
        <f>(H26/H6)</f>
        <v>2.2540880155283528E-2</v>
      </c>
      <c r="K26" s="4">
        <f t="shared" si="2"/>
        <v>0.86321932542174007</v>
      </c>
      <c r="L26" s="14">
        <f t="shared" si="3"/>
        <v>-0.10300985364922394</v>
      </c>
    </row>
    <row r="27" spans="1:12" s="13" customFormat="1" ht="21" customHeight="1">
      <c r="A27" s="1" t="s">
        <v>54</v>
      </c>
      <c r="B27" s="2" t="s">
        <v>55</v>
      </c>
      <c r="C27" s="3"/>
      <c r="D27" s="3"/>
      <c r="E27" s="4" t="e">
        <f t="shared" si="0"/>
        <v>#DIV/0!</v>
      </c>
      <c r="F27" s="4">
        <f>(D27/D6)</f>
        <v>0</v>
      </c>
      <c r="G27" s="3"/>
      <c r="H27" s="3"/>
      <c r="I27" s="4" t="e">
        <f t="shared" si="1"/>
        <v>#DIV/0!</v>
      </c>
      <c r="J27" s="4">
        <f>(H27/H6)</f>
        <v>0</v>
      </c>
      <c r="K27" s="4" t="e">
        <f t="shared" si="2"/>
        <v>#DIV/0!</v>
      </c>
      <c r="L27" s="4" t="e">
        <f t="shared" si="3"/>
        <v>#DIV/0!</v>
      </c>
    </row>
    <row r="28" spans="1:12" s="13" customFormat="1" ht="21" customHeight="1">
      <c r="A28" s="1" t="s">
        <v>56</v>
      </c>
      <c r="B28" s="2" t="s">
        <v>57</v>
      </c>
      <c r="C28" s="3">
        <v>555</v>
      </c>
      <c r="D28" s="3">
        <v>214.9</v>
      </c>
      <c r="E28" s="4">
        <f t="shared" si="0"/>
        <v>0.38720720720720719</v>
      </c>
      <c r="F28" s="4">
        <f>(D28/D6)</f>
        <v>1.1050985772100082E-3</v>
      </c>
      <c r="G28" s="3"/>
      <c r="H28" s="3"/>
      <c r="I28" s="4" t="e">
        <f t="shared" si="1"/>
        <v>#DIV/0!</v>
      </c>
      <c r="J28" s="4">
        <f>(H28/H6)</f>
        <v>0</v>
      </c>
      <c r="K28" s="4" t="e">
        <f t="shared" si="2"/>
        <v>#DIV/0!</v>
      </c>
      <c r="L28" s="14" t="e">
        <f t="shared" si="3"/>
        <v>#DIV/0!</v>
      </c>
    </row>
    <row r="29" spans="1:12" s="13" customFormat="1" ht="21" customHeight="1">
      <c r="A29" s="1" t="s">
        <v>58</v>
      </c>
      <c r="B29" s="2" t="s">
        <v>59</v>
      </c>
      <c r="C29" s="3">
        <v>11430.35</v>
      </c>
      <c r="D29" s="3">
        <v>2993.19</v>
      </c>
      <c r="E29" s="4">
        <f t="shared" si="0"/>
        <v>0.26186337251265274</v>
      </c>
      <c r="F29" s="4">
        <f>(D29/D6)</f>
        <v>1.5392135925170891E-2</v>
      </c>
      <c r="G29" s="3">
        <v>8065.7</v>
      </c>
      <c r="H29" s="3">
        <v>1803.23</v>
      </c>
      <c r="I29" s="4">
        <f t="shared" si="1"/>
        <v>0.22356770026160161</v>
      </c>
      <c r="J29" s="4">
        <f>(H29/H6)</f>
        <v>8.3671565244731547E-3</v>
      </c>
      <c r="K29" s="4">
        <f t="shared" si="2"/>
        <v>1.6599047265185252</v>
      </c>
      <c r="L29" s="4">
        <f t="shared" si="3"/>
        <v>3.8295672251051127E-2</v>
      </c>
    </row>
    <row r="30" spans="1:12" s="13" customFormat="1" ht="21" customHeight="1">
      <c r="A30" s="1" t="s">
        <v>60</v>
      </c>
      <c r="B30" s="2" t="s">
        <v>61</v>
      </c>
      <c r="C30" s="3"/>
      <c r="D30" s="3"/>
      <c r="E30" s="4" t="e">
        <f t="shared" si="0"/>
        <v>#DIV/0!</v>
      </c>
      <c r="F30" s="4">
        <f>(D30/D6)</f>
        <v>0</v>
      </c>
      <c r="G30" s="3">
        <v>347.27</v>
      </c>
      <c r="H30" s="3"/>
      <c r="I30" s="4">
        <f t="shared" si="1"/>
        <v>0</v>
      </c>
      <c r="J30" s="4">
        <f>(H30/H6)</f>
        <v>0</v>
      </c>
      <c r="K30" s="4" t="e">
        <f t="shared" si="2"/>
        <v>#DIV/0!</v>
      </c>
      <c r="L30" s="4" t="e">
        <f t="shared" si="3"/>
        <v>#DIV/0!</v>
      </c>
    </row>
    <row r="31" spans="1:12" s="13" customFormat="1" ht="21" customHeight="1">
      <c r="A31" s="1" t="s">
        <v>62</v>
      </c>
      <c r="B31" s="2" t="s">
        <v>63</v>
      </c>
      <c r="C31" s="3">
        <v>4961.16</v>
      </c>
      <c r="D31" s="3">
        <v>2276.0100000000002</v>
      </c>
      <c r="E31" s="4">
        <f t="shared" si="0"/>
        <v>0.45876569189463762</v>
      </c>
      <c r="F31" s="4">
        <f>(D31/D6)</f>
        <v>1.1704120115010474E-2</v>
      </c>
      <c r="G31" s="3">
        <v>3674.35</v>
      </c>
      <c r="H31" s="3">
        <v>1393.29</v>
      </c>
      <c r="I31" s="4">
        <f t="shared" si="1"/>
        <v>0.37919359886782694</v>
      </c>
      <c r="J31" s="4">
        <f>(H31/H6)</f>
        <v>6.4649964308397716E-3</v>
      </c>
      <c r="K31" s="4">
        <f t="shared" si="2"/>
        <v>1.6335508042116145</v>
      </c>
      <c r="L31" s="4">
        <f t="shared" si="3"/>
        <v>7.9572093026810675E-2</v>
      </c>
    </row>
    <row r="32" spans="1:12" s="13" customFormat="1" ht="21" customHeight="1">
      <c r="A32" s="5" t="s">
        <v>64</v>
      </c>
      <c r="B32" s="6" t="s">
        <v>65</v>
      </c>
      <c r="C32" s="7">
        <f>SUM(C33:C36)</f>
        <v>21706.079999999998</v>
      </c>
      <c r="D32" s="7">
        <f>SUM(D33:D36)</f>
        <v>7556.51</v>
      </c>
      <c r="E32" s="8">
        <f t="shared" si="0"/>
        <v>0.34812872706633352</v>
      </c>
      <c r="F32" s="8">
        <f>(D32/D6)</f>
        <v>3.8858485107832477E-2</v>
      </c>
      <c r="G32" s="7">
        <f>SUM(G33:G36)</f>
        <v>123616.16</v>
      </c>
      <c r="H32" s="7">
        <f>SUM(H33:H36)</f>
        <v>36308.289999999994</v>
      </c>
      <c r="I32" s="8">
        <f t="shared" si="1"/>
        <v>0.29371798962206874</v>
      </c>
      <c r="J32" s="8">
        <f>(H32/H6)</f>
        <v>0.168473874972113</v>
      </c>
      <c r="K32" s="8">
        <f t="shared" si="2"/>
        <v>0.20812079004546899</v>
      </c>
      <c r="L32" s="8">
        <f t="shared" si="3"/>
        <v>5.4410737444264778E-2</v>
      </c>
    </row>
    <row r="33" spans="1:12" s="13" customFormat="1" ht="21" customHeight="1">
      <c r="A33" s="1" t="s">
        <v>66</v>
      </c>
      <c r="B33" s="2" t="s">
        <v>67</v>
      </c>
      <c r="C33" s="3">
        <v>6045.28</v>
      </c>
      <c r="D33" s="3">
        <v>2298.94</v>
      </c>
      <c r="E33" s="4">
        <f t="shared" si="0"/>
        <v>0.38028676918190724</v>
      </c>
      <c r="F33" s="4">
        <f>(D33/D6)</f>
        <v>1.1822035007404263E-2</v>
      </c>
      <c r="G33" s="3">
        <v>111332.39</v>
      </c>
      <c r="H33" s="3">
        <v>30281.93</v>
      </c>
      <c r="I33" s="4">
        <f t="shared" si="1"/>
        <v>0.27199568786765471</v>
      </c>
      <c r="J33" s="4">
        <f>(H33/H6)</f>
        <v>0.14051099869297834</v>
      </c>
      <c r="K33" s="4">
        <f t="shared" si="2"/>
        <v>7.5917882380680493E-2</v>
      </c>
      <c r="L33" s="4">
        <f t="shared" si="3"/>
        <v>0.10829108131425252</v>
      </c>
    </row>
    <row r="34" spans="1:12" s="13" customFormat="1" ht="21" customHeight="1">
      <c r="A34" s="1" t="s">
        <v>68</v>
      </c>
      <c r="B34" s="2" t="s">
        <v>69</v>
      </c>
      <c r="C34" s="3">
        <v>500</v>
      </c>
      <c r="D34" s="3">
        <v>29.75</v>
      </c>
      <c r="E34" s="4">
        <f t="shared" si="0"/>
        <v>5.9499999999999997E-2</v>
      </c>
      <c r="F34" s="4">
        <f>(D34/D6)</f>
        <v>1.529859593857503E-4</v>
      </c>
      <c r="G34" s="3">
        <v>1942.59</v>
      </c>
      <c r="H34" s="3">
        <v>1781.01</v>
      </c>
      <c r="I34" s="4">
        <f t="shared" si="1"/>
        <v>0.91682238660757032</v>
      </c>
      <c r="J34" s="4">
        <f>(H34/H6)</f>
        <v>8.2640536380006614E-3</v>
      </c>
      <c r="K34" s="4">
        <f t="shared" si="2"/>
        <v>1.6704005030853279E-2</v>
      </c>
      <c r="L34" s="4">
        <f t="shared" si="3"/>
        <v>-0.85732238660757032</v>
      </c>
    </row>
    <row r="35" spans="1:12" s="13" customFormat="1" ht="21" customHeight="1">
      <c r="A35" s="1" t="s">
        <v>70</v>
      </c>
      <c r="B35" s="2" t="s">
        <v>71</v>
      </c>
      <c r="C35" s="3">
        <v>14517.5</v>
      </c>
      <c r="D35" s="3">
        <v>5157.55</v>
      </c>
      <c r="E35" s="4">
        <f t="shared" si="0"/>
        <v>0.35526433614603065</v>
      </c>
      <c r="F35" s="4">
        <f>(D35/D6)</f>
        <v>2.6522108733780723E-2</v>
      </c>
      <c r="G35" s="3">
        <v>9912.3799999999992</v>
      </c>
      <c r="H35" s="3">
        <v>4123.97</v>
      </c>
      <c r="I35" s="4">
        <f t="shared" si="1"/>
        <v>0.41604236318623788</v>
      </c>
      <c r="J35" s="4">
        <f>(H35/H6)</f>
        <v>1.9135608043472856E-2</v>
      </c>
      <c r="K35" s="4">
        <f t="shared" si="2"/>
        <v>1.2506274293944912</v>
      </c>
      <c r="L35" s="14">
        <f t="shared" si="3"/>
        <v>-6.0778027040207239E-2</v>
      </c>
    </row>
    <row r="36" spans="1:12" s="13" customFormat="1" ht="21" customHeight="1">
      <c r="A36" s="1" t="s">
        <v>72</v>
      </c>
      <c r="B36" s="2" t="s">
        <v>73</v>
      </c>
      <c r="C36" s="3">
        <v>643.29999999999995</v>
      </c>
      <c r="D36" s="3">
        <v>70.27</v>
      </c>
      <c r="E36" s="4">
        <f t="shared" si="0"/>
        <v>0.10923363904865538</v>
      </c>
      <c r="F36" s="4">
        <f>(D36/D6)</f>
        <v>3.6135540726173692E-4</v>
      </c>
      <c r="G36" s="3">
        <v>428.8</v>
      </c>
      <c r="H36" s="3">
        <v>121.38</v>
      </c>
      <c r="I36" s="4">
        <f t="shared" si="1"/>
        <v>0.28306902985074622</v>
      </c>
      <c r="J36" s="4">
        <f>(H36/H6)</f>
        <v>5.6321459766116994E-4</v>
      </c>
      <c r="K36" s="4">
        <f t="shared" si="2"/>
        <v>0.57892568792222765</v>
      </c>
      <c r="L36" s="14">
        <f t="shared" si="3"/>
        <v>-0.17383539080209084</v>
      </c>
    </row>
    <row r="37" spans="1:12" s="13" customFormat="1" ht="21" customHeight="1">
      <c r="A37" s="5" t="s">
        <v>74</v>
      </c>
      <c r="B37" s="6" t="s">
        <v>75</v>
      </c>
      <c r="C37" s="7">
        <f>SUM(C38:C41)</f>
        <v>303870.93000000005</v>
      </c>
      <c r="D37" s="7">
        <f>SUM(D38:D41)</f>
        <v>114339.89</v>
      </c>
      <c r="E37" s="8">
        <f t="shared" si="0"/>
        <v>0.37627781637420854</v>
      </c>
      <c r="F37" s="8">
        <f>(D37/D6)</f>
        <v>0.58797975689785409</v>
      </c>
      <c r="G37" s="7">
        <f>SUM(G38:G41)</f>
        <v>285326.32</v>
      </c>
      <c r="H37" s="7">
        <f>SUM(H38:H41)</f>
        <v>112924.83000000002</v>
      </c>
      <c r="I37" s="8">
        <f t="shared" si="1"/>
        <v>0.39577431903232768</v>
      </c>
      <c r="J37" s="8">
        <f>(H37/H6)</f>
        <v>0.52398181491519213</v>
      </c>
      <c r="K37" s="8">
        <f t="shared" si="2"/>
        <v>1.0125309907484472</v>
      </c>
      <c r="L37" s="15">
        <f t="shared" si="3"/>
        <v>-1.9496502658119141E-2</v>
      </c>
    </row>
    <row r="38" spans="1:12" s="13" customFormat="1" ht="21" customHeight="1">
      <c r="A38" s="1" t="s">
        <v>76</v>
      </c>
      <c r="B38" s="2" t="s">
        <v>77</v>
      </c>
      <c r="C38" s="3">
        <v>88788.63</v>
      </c>
      <c r="D38" s="3">
        <v>33119.9</v>
      </c>
      <c r="E38" s="4">
        <f t="shared" ref="E38:E56" si="4">(D38/C38)</f>
        <v>0.37301960847914872</v>
      </c>
      <c r="F38" s="4">
        <f>(D38/D6)</f>
        <v>0.17031528323563402</v>
      </c>
      <c r="G38" s="3">
        <v>89915.4</v>
      </c>
      <c r="H38" s="3">
        <v>37199.15</v>
      </c>
      <c r="I38" s="4">
        <f t="shared" ref="I38:I56" si="5">(H38/G38)</f>
        <v>0.4137127789010559</v>
      </c>
      <c r="J38" s="4">
        <f>(H38/H6)</f>
        <v>0.17260754902444811</v>
      </c>
      <c r="K38" s="4">
        <f t="shared" ref="K38:K56" si="6">(D38/H38)</f>
        <v>0.89034023626883951</v>
      </c>
      <c r="L38" s="14">
        <f t="shared" ref="L38:L56" si="7">(E38-I38)</f>
        <v>-4.0693170421907177E-2</v>
      </c>
    </row>
    <row r="39" spans="1:12" s="13" customFormat="1" ht="21" customHeight="1">
      <c r="A39" s="1" t="s">
        <v>78</v>
      </c>
      <c r="B39" s="2" t="s">
        <v>79</v>
      </c>
      <c r="C39" s="3">
        <v>179657.4</v>
      </c>
      <c r="D39" s="3">
        <v>68302.42</v>
      </c>
      <c r="E39" s="4">
        <f t="shared" si="4"/>
        <v>0.38018150101248266</v>
      </c>
      <c r="F39" s="4">
        <f>(D39/D6)</f>
        <v>0.35123735301070452</v>
      </c>
      <c r="G39" s="3">
        <v>160327.39000000001</v>
      </c>
      <c r="H39" s="3">
        <v>63785.51</v>
      </c>
      <c r="I39" s="4">
        <f t="shared" si="5"/>
        <v>0.39784537127436553</v>
      </c>
      <c r="J39" s="4">
        <f>(H39/H6)</f>
        <v>0.29597075590099303</v>
      </c>
      <c r="K39" s="4">
        <f t="shared" si="6"/>
        <v>1.0708140453842887</v>
      </c>
      <c r="L39" s="14">
        <f t="shared" si="7"/>
        <v>-1.7663870261882875E-2</v>
      </c>
    </row>
    <row r="40" spans="1:12" s="13" customFormat="1" ht="21" customHeight="1">
      <c r="A40" s="1" t="s">
        <v>80</v>
      </c>
      <c r="B40" s="2" t="s">
        <v>81</v>
      </c>
      <c r="C40" s="3">
        <v>9296.2000000000007</v>
      </c>
      <c r="D40" s="3">
        <v>2634.7</v>
      </c>
      <c r="E40" s="4">
        <f t="shared" si="4"/>
        <v>0.28341688001549015</v>
      </c>
      <c r="F40" s="4">
        <f>(D40/D6)</f>
        <v>1.3548642258609625E-2</v>
      </c>
      <c r="G40" s="3">
        <v>9061.4</v>
      </c>
      <c r="H40" s="3">
        <v>2337.96</v>
      </c>
      <c r="I40" s="4">
        <f t="shared" si="5"/>
        <v>0.2580131105568676</v>
      </c>
      <c r="J40" s="4">
        <f>(H40/H6)</f>
        <v>1.0848353935968931E-2</v>
      </c>
      <c r="K40" s="4">
        <f t="shared" si="6"/>
        <v>1.1269226162979691</v>
      </c>
      <c r="L40" s="4">
        <f t="shared" si="7"/>
        <v>2.5403769458622549E-2</v>
      </c>
    </row>
    <row r="41" spans="1:12" s="13" customFormat="1" ht="21" customHeight="1">
      <c r="A41" s="1" t="s">
        <v>82</v>
      </c>
      <c r="B41" s="2" t="s">
        <v>83</v>
      </c>
      <c r="C41" s="3">
        <v>26128.7</v>
      </c>
      <c r="D41" s="3">
        <v>10282.870000000001</v>
      </c>
      <c r="E41" s="4">
        <f t="shared" si="4"/>
        <v>0.39354694263396189</v>
      </c>
      <c r="F41" s="4">
        <f>(D41/D6)</f>
        <v>5.2878478392905895E-2</v>
      </c>
      <c r="G41" s="3">
        <v>26022.13</v>
      </c>
      <c r="H41" s="3">
        <v>9602.2099999999991</v>
      </c>
      <c r="I41" s="4">
        <f t="shared" si="5"/>
        <v>0.3690016920213679</v>
      </c>
      <c r="J41" s="4">
        <f>(H41/H6)</f>
        <v>4.4555156053782026E-2</v>
      </c>
      <c r="K41" s="4">
        <f t="shared" si="6"/>
        <v>1.0708857648395527</v>
      </c>
      <c r="L41" s="14">
        <f t="shared" si="7"/>
        <v>2.4545250612593994E-2</v>
      </c>
    </row>
    <row r="42" spans="1:12" s="13" customFormat="1" ht="21" customHeight="1">
      <c r="A42" s="5" t="s">
        <v>84</v>
      </c>
      <c r="B42" s="6" t="s">
        <v>85</v>
      </c>
      <c r="C42" s="7">
        <f>SUM(C43:C45)</f>
        <v>82074.5</v>
      </c>
      <c r="D42" s="7">
        <f>SUM(D43:D45)</f>
        <v>24386.23</v>
      </c>
      <c r="E42" s="8">
        <f t="shared" si="4"/>
        <v>0.29712310157235194</v>
      </c>
      <c r="F42" s="8">
        <f>(D42/D6)</f>
        <v>0.12540338797820388</v>
      </c>
      <c r="G42" s="7">
        <f>SUM(G43:G45)</f>
        <v>52315.28</v>
      </c>
      <c r="H42" s="7">
        <f>SUM(H43:H45)</f>
        <v>20069.679999999997</v>
      </c>
      <c r="I42" s="8">
        <f t="shared" si="5"/>
        <v>0.38362940999264455</v>
      </c>
      <c r="J42" s="8">
        <f>(H42/H6)</f>
        <v>9.3125199756042401E-2</v>
      </c>
      <c r="K42" s="8">
        <f t="shared" si="6"/>
        <v>1.2150781676638593</v>
      </c>
      <c r="L42" s="15">
        <f t="shared" si="7"/>
        <v>-8.650630842029261E-2</v>
      </c>
    </row>
    <row r="43" spans="1:12" s="13" customFormat="1" ht="21" customHeight="1">
      <c r="A43" s="1" t="s">
        <v>86</v>
      </c>
      <c r="B43" s="2" t="s">
        <v>87</v>
      </c>
      <c r="C43" s="3">
        <v>76591.8</v>
      </c>
      <c r="D43" s="3">
        <v>22380.03</v>
      </c>
      <c r="E43" s="4">
        <f t="shared" si="4"/>
        <v>0.2921987732368217</v>
      </c>
      <c r="F43" s="4">
        <f>(D43/D6)</f>
        <v>0.1150867348111554</v>
      </c>
      <c r="G43" s="3">
        <v>46477.1</v>
      </c>
      <c r="H43" s="3">
        <v>17684.48</v>
      </c>
      <c r="I43" s="4">
        <f t="shared" si="5"/>
        <v>0.38049878327176179</v>
      </c>
      <c r="J43" s="4">
        <f>(H43/H6)</f>
        <v>8.2057647784206669E-2</v>
      </c>
      <c r="K43" s="4">
        <f t="shared" si="6"/>
        <v>1.2655181266285467</v>
      </c>
      <c r="L43" s="14">
        <f t="shared" si="7"/>
        <v>-8.8300010034940091E-2</v>
      </c>
    </row>
    <row r="44" spans="1:12" s="13" customFormat="1" ht="21" customHeight="1">
      <c r="A44" s="1" t="s">
        <v>88</v>
      </c>
      <c r="B44" s="2" t="s">
        <v>89</v>
      </c>
      <c r="C44" s="3">
        <v>350</v>
      </c>
      <c r="D44" s="3">
        <v>131.06</v>
      </c>
      <c r="E44" s="4">
        <f t="shared" si="4"/>
        <v>0.37445714285714288</v>
      </c>
      <c r="F44" s="4">
        <f>(D44/D6)</f>
        <v>6.7396100292761133E-4</v>
      </c>
      <c r="G44" s="3">
        <v>326</v>
      </c>
      <c r="H44" s="3">
        <v>81.260000000000005</v>
      </c>
      <c r="I44" s="4">
        <f t="shared" si="5"/>
        <v>0.24926380368098161</v>
      </c>
      <c r="J44" s="4">
        <f>(H44/H6)</f>
        <v>3.7705403036700176E-4</v>
      </c>
      <c r="K44" s="4">
        <f t="shared" si="6"/>
        <v>1.612847649520059</v>
      </c>
      <c r="L44" s="14">
        <f t="shared" si="7"/>
        <v>0.12519333917616127</v>
      </c>
    </row>
    <row r="45" spans="1:12" s="13" customFormat="1" ht="21" customHeight="1">
      <c r="A45" s="1" t="s">
        <v>90</v>
      </c>
      <c r="B45" s="2" t="s">
        <v>91</v>
      </c>
      <c r="C45" s="3">
        <v>5132.7</v>
      </c>
      <c r="D45" s="3">
        <v>1875.14</v>
      </c>
      <c r="E45" s="4">
        <f t="shared" si="4"/>
        <v>0.36533208642624743</v>
      </c>
      <c r="F45" s="4">
        <f>(D45/D6)</f>
        <v>9.6426921641208693E-3</v>
      </c>
      <c r="G45" s="3">
        <v>5512.18</v>
      </c>
      <c r="H45" s="3">
        <v>2303.94</v>
      </c>
      <c r="I45" s="4">
        <f t="shared" si="5"/>
        <v>0.41797256257959642</v>
      </c>
      <c r="J45" s="4">
        <f>(H45/H6)</f>
        <v>1.0690497941468742E-2</v>
      </c>
      <c r="K45" s="4">
        <f t="shared" si="6"/>
        <v>0.81388404211915244</v>
      </c>
      <c r="L45" s="14">
        <f t="shared" si="7"/>
        <v>-5.2640476153348992E-2</v>
      </c>
    </row>
    <row r="46" spans="1:12" s="13" customFormat="1" ht="21" customHeight="1">
      <c r="A46" s="5" t="s">
        <v>92</v>
      </c>
      <c r="B46" s="6" t="s">
        <v>93</v>
      </c>
      <c r="C46" s="7">
        <f>SUM(C47:C50)</f>
        <v>17565.100000000002</v>
      </c>
      <c r="D46" s="7">
        <f>SUM(D47:D50)</f>
        <v>2677.33</v>
      </c>
      <c r="E46" s="8">
        <f t="shared" si="4"/>
        <v>0.15242327114562396</v>
      </c>
      <c r="F46" s="8">
        <f>(D46/D6)</f>
        <v>1.3767862139235323E-2</v>
      </c>
      <c r="G46" s="7">
        <f>SUM(G47:G50)</f>
        <v>20708.899999999998</v>
      </c>
      <c r="H46" s="7">
        <f>SUM(H47:H50)</f>
        <v>7393.95</v>
      </c>
      <c r="I46" s="8">
        <f t="shared" si="5"/>
        <v>0.35704214130156603</v>
      </c>
      <c r="J46" s="8">
        <f>(H46/H6)</f>
        <v>3.4308622296727695E-2</v>
      </c>
      <c r="K46" s="8">
        <f t="shared" si="6"/>
        <v>0.36209739043407108</v>
      </c>
      <c r="L46" s="8">
        <f t="shared" si="7"/>
        <v>-0.20461887015594207</v>
      </c>
    </row>
    <row r="47" spans="1:12" s="13" customFormat="1" ht="21" customHeight="1">
      <c r="A47" s="1" t="s">
        <v>94</v>
      </c>
      <c r="B47" s="2" t="s">
        <v>95</v>
      </c>
      <c r="C47" s="3">
        <v>2062.5500000000002</v>
      </c>
      <c r="D47" s="3">
        <v>1262.08</v>
      </c>
      <c r="E47" s="4">
        <f t="shared" si="4"/>
        <v>0.611902741751715</v>
      </c>
      <c r="F47" s="4">
        <f>(D47/D6)</f>
        <v>6.4901014998846301E-3</v>
      </c>
      <c r="G47" s="3">
        <v>3121.5</v>
      </c>
      <c r="H47" s="3">
        <v>1197.07</v>
      </c>
      <c r="I47" s="4">
        <f t="shared" si="5"/>
        <v>0.38349191094025309</v>
      </c>
      <c r="J47" s="4">
        <f>(H47/H6)</f>
        <v>5.5545172056537867E-3</v>
      </c>
      <c r="K47" s="4">
        <f t="shared" si="6"/>
        <v>1.0543076010592529</v>
      </c>
      <c r="L47" s="4">
        <f t="shared" si="7"/>
        <v>0.22841083081146191</v>
      </c>
    </row>
    <row r="48" spans="1:12" s="13" customFormat="1" ht="21" customHeight="1">
      <c r="A48" s="1" t="s">
        <v>96</v>
      </c>
      <c r="B48" s="2" t="s">
        <v>97</v>
      </c>
      <c r="C48" s="3">
        <v>1264.4000000000001</v>
      </c>
      <c r="D48" s="3">
        <v>151.16</v>
      </c>
      <c r="E48" s="4">
        <f t="shared" si="4"/>
        <v>0.11955077507117999</v>
      </c>
      <c r="F48" s="4">
        <f>(D48/D6)</f>
        <v>7.7732294523529465E-4</v>
      </c>
      <c r="G48" s="3">
        <v>9840.18</v>
      </c>
      <c r="H48" s="3">
        <v>4440.17</v>
      </c>
      <c r="I48" s="4">
        <f t="shared" si="5"/>
        <v>0.45122853443737815</v>
      </c>
      <c r="J48" s="4">
        <f>(H48/H6)</f>
        <v>2.0602805734859096E-2</v>
      </c>
      <c r="K48" s="4">
        <f t="shared" si="6"/>
        <v>3.404374156845346E-2</v>
      </c>
      <c r="L48" s="4">
        <f t="shared" si="7"/>
        <v>-0.33167775936619814</v>
      </c>
    </row>
    <row r="49" spans="1:12" s="13" customFormat="1" ht="21" customHeight="1">
      <c r="A49" s="1" t="s">
        <v>98</v>
      </c>
      <c r="B49" s="2" t="s">
        <v>99</v>
      </c>
      <c r="C49" s="3">
        <v>13706.57</v>
      </c>
      <c r="D49" s="3">
        <v>1002.64</v>
      </c>
      <c r="E49" s="4">
        <f t="shared" si="4"/>
        <v>7.3150321342246818E-2</v>
      </c>
      <c r="F49" s="4">
        <f>(D49/D6)</f>
        <v>5.1559610863370986E-3</v>
      </c>
      <c r="G49" s="3">
        <v>7097.8</v>
      </c>
      <c r="H49" s="3">
        <v>1319.54</v>
      </c>
      <c r="I49" s="4">
        <f t="shared" si="5"/>
        <v>0.18590830961706442</v>
      </c>
      <c r="J49" s="4">
        <f>(H49/H6)</f>
        <v>6.1227895056666683E-3</v>
      </c>
      <c r="K49" s="4">
        <f t="shared" si="6"/>
        <v>0.75984055049486943</v>
      </c>
      <c r="L49" s="14">
        <f t="shared" si="7"/>
        <v>-0.1127579882748176</v>
      </c>
    </row>
    <row r="50" spans="1:12" s="13" customFormat="1" ht="21" customHeight="1">
      <c r="A50" s="1" t="s">
        <v>100</v>
      </c>
      <c r="B50" s="2" t="s">
        <v>101</v>
      </c>
      <c r="C50" s="3">
        <v>531.58000000000004</v>
      </c>
      <c r="D50" s="3">
        <v>261.45</v>
      </c>
      <c r="E50" s="4">
        <f t="shared" si="4"/>
        <v>0.49183565973136684</v>
      </c>
      <c r="F50" s="4">
        <f>(D50/D6)</f>
        <v>1.3444766077782997E-3</v>
      </c>
      <c r="G50" s="3">
        <v>649.41999999999996</v>
      </c>
      <c r="H50" s="3">
        <v>437.17</v>
      </c>
      <c r="I50" s="4">
        <f t="shared" si="5"/>
        <v>0.67316990545409761</v>
      </c>
      <c r="J50" s="4">
        <f>(H50/H6)</f>
        <v>2.0285098505481436E-3</v>
      </c>
      <c r="K50" s="4">
        <f t="shared" si="6"/>
        <v>0.59805110140220052</v>
      </c>
      <c r="L50" s="14">
        <f t="shared" si="7"/>
        <v>-0.18133424572273077</v>
      </c>
    </row>
    <row r="51" spans="1:12" s="13" customFormat="1" ht="21" customHeight="1">
      <c r="A51" s="5" t="s">
        <v>102</v>
      </c>
      <c r="B51" s="6" t="s">
        <v>103</v>
      </c>
      <c r="C51" s="7">
        <f>SUM(C52:C52)</f>
        <v>3649.58</v>
      </c>
      <c r="D51" s="7">
        <f>SUM(D52:D52)</f>
        <v>2098.16</v>
      </c>
      <c r="E51" s="8">
        <f t="shared" si="4"/>
        <v>0.57490450956000416</v>
      </c>
      <c r="F51" s="8">
        <f>(D51/D6)</f>
        <v>1.0789546909069104E-2</v>
      </c>
      <c r="G51" s="7">
        <f>SUM(G52:G52)</f>
        <v>3337.05</v>
      </c>
      <c r="H51" s="7">
        <f>SUM(H52:H52)</f>
        <v>1563.43</v>
      </c>
      <c r="I51" s="8">
        <f t="shared" si="5"/>
        <v>0.46850661512413661</v>
      </c>
      <c r="J51" s="8">
        <f>(H51/H6)</f>
        <v>7.2544620070967457E-3</v>
      </c>
      <c r="K51" s="8">
        <f t="shared" si="6"/>
        <v>1.34202362753689</v>
      </c>
      <c r="L51" s="15">
        <f t="shared" si="7"/>
        <v>0.10639789443586756</v>
      </c>
    </row>
    <row r="52" spans="1:12" s="13" customFormat="1" ht="21" customHeight="1">
      <c r="A52" s="1" t="s">
        <v>104</v>
      </c>
      <c r="B52" s="2" t="s">
        <v>105</v>
      </c>
      <c r="C52" s="3">
        <v>3649.58</v>
      </c>
      <c r="D52" s="3">
        <v>2098.16</v>
      </c>
      <c r="E52" s="4">
        <f t="shared" si="4"/>
        <v>0.57490450956000416</v>
      </c>
      <c r="F52" s="4">
        <f>(D52/D6)</f>
        <v>1.0789546909069104E-2</v>
      </c>
      <c r="G52" s="3">
        <v>3337.05</v>
      </c>
      <c r="H52" s="3">
        <v>1563.43</v>
      </c>
      <c r="I52" s="4">
        <f t="shared" si="5"/>
        <v>0.46850661512413661</v>
      </c>
      <c r="J52" s="4">
        <f>(H52/H6)</f>
        <v>7.2544620070967457E-3</v>
      </c>
      <c r="K52" s="4">
        <f t="shared" si="6"/>
        <v>1.34202362753689</v>
      </c>
      <c r="L52" s="4">
        <f t="shared" si="7"/>
        <v>0.10639789443586756</v>
      </c>
    </row>
    <row r="53" spans="1:12" s="13" customFormat="1" ht="21" customHeight="1">
      <c r="A53" s="5" t="s">
        <v>106</v>
      </c>
      <c r="B53" s="6" t="s">
        <v>107</v>
      </c>
      <c r="C53" s="7">
        <f>SUM(C54:C54)</f>
        <v>1600</v>
      </c>
      <c r="D53" s="7">
        <f>SUM(D54:D54)</f>
        <v>610.03</v>
      </c>
      <c r="E53" s="8">
        <f t="shared" si="4"/>
        <v>0.38126874999999999</v>
      </c>
      <c r="F53" s="8">
        <f>(D53/D6)</f>
        <v>3.137009237112244E-3</v>
      </c>
      <c r="G53" s="7">
        <f>SUM(G54:G54)</f>
        <v>1988.3</v>
      </c>
      <c r="H53" s="7">
        <f>SUM(H54:H54)</f>
        <v>760.53</v>
      </c>
      <c r="I53" s="8">
        <f t="shared" si="5"/>
        <v>0.3825026404466127</v>
      </c>
      <c r="J53" s="8">
        <f>(H53/H6)</f>
        <v>3.5289306142630545E-3</v>
      </c>
      <c r="K53" s="8">
        <f t="shared" si="6"/>
        <v>0.80211168527211285</v>
      </c>
      <c r="L53" s="15">
        <f t="shared" si="7"/>
        <v>-1.2338904466127065E-3</v>
      </c>
    </row>
    <row r="54" spans="1:12" s="13" customFormat="1" ht="21" customHeight="1">
      <c r="A54" s="1" t="s">
        <v>108</v>
      </c>
      <c r="B54" s="2" t="s">
        <v>109</v>
      </c>
      <c r="C54" s="3">
        <v>1600</v>
      </c>
      <c r="D54" s="3">
        <v>610.03</v>
      </c>
      <c r="E54" s="4">
        <f t="shared" si="4"/>
        <v>0.38126874999999999</v>
      </c>
      <c r="F54" s="4">
        <f>(D54/D6)</f>
        <v>3.137009237112244E-3</v>
      </c>
      <c r="G54" s="3">
        <v>1988.3</v>
      </c>
      <c r="H54" s="3">
        <v>760.53</v>
      </c>
      <c r="I54" s="4">
        <f t="shared" si="5"/>
        <v>0.3825026404466127</v>
      </c>
      <c r="J54" s="4">
        <f>(H54/H6)</f>
        <v>3.5289306142630545E-3</v>
      </c>
      <c r="K54" s="4">
        <f t="shared" si="6"/>
        <v>0.80211168527211285</v>
      </c>
      <c r="L54" s="4">
        <f t="shared" si="7"/>
        <v>-1.2338904466127065E-3</v>
      </c>
    </row>
    <row r="55" spans="1:12" s="13" customFormat="1" ht="41.1" customHeight="1">
      <c r="A55" s="5" t="s">
        <v>110</v>
      </c>
      <c r="B55" s="6" t="s">
        <v>111</v>
      </c>
      <c r="C55" s="7">
        <f>SUM(C56:C56)</f>
        <v>80</v>
      </c>
      <c r="D55" s="7">
        <f>SUM(D56:D56)</f>
        <v>7.44</v>
      </c>
      <c r="E55" s="8">
        <f t="shared" si="4"/>
        <v>9.2999999999999999E-2</v>
      </c>
      <c r="F55" s="8">
        <f>(D55/D6)</f>
        <v>3.825934580941117E-5</v>
      </c>
      <c r="G55" s="7">
        <f>SUM(G56:G56)</f>
        <v>195</v>
      </c>
      <c r="H55" s="7">
        <f>SUM(H56:H56)</f>
        <v>87.97</v>
      </c>
      <c r="I55" s="8">
        <f t="shared" si="5"/>
        <v>0.45112820512820512</v>
      </c>
      <c r="J55" s="8">
        <f>(H55/H6)</f>
        <v>4.0818906044037828E-4</v>
      </c>
      <c r="K55" s="8">
        <f t="shared" si="6"/>
        <v>8.4574286688643863E-2</v>
      </c>
      <c r="L55" s="8">
        <f t="shared" si="7"/>
        <v>-0.35812820512820509</v>
      </c>
    </row>
    <row r="56" spans="1:12" s="13" customFormat="1" ht="21" customHeight="1">
      <c r="A56" s="1" t="s">
        <v>112</v>
      </c>
      <c r="B56" s="2" t="s">
        <v>113</v>
      </c>
      <c r="C56" s="3">
        <v>80</v>
      </c>
      <c r="D56" s="3">
        <v>7.44</v>
      </c>
      <c r="E56" s="4">
        <f t="shared" si="4"/>
        <v>9.2999999999999999E-2</v>
      </c>
      <c r="F56" s="4">
        <f>(D56/D6)</f>
        <v>3.825934580941117E-5</v>
      </c>
      <c r="G56" s="3">
        <v>195</v>
      </c>
      <c r="H56" s="3">
        <v>87.97</v>
      </c>
      <c r="I56" s="4">
        <f t="shared" si="5"/>
        <v>0.45112820512820512</v>
      </c>
      <c r="J56" s="4">
        <f>(H56/H6)</f>
        <v>4.0818906044037828E-4</v>
      </c>
      <c r="K56" s="4">
        <f t="shared" si="6"/>
        <v>8.4574286688643863E-2</v>
      </c>
      <c r="L56" s="4">
        <f t="shared" si="7"/>
        <v>-0.35812820512820509</v>
      </c>
    </row>
    <row r="57" spans="1:12" s="13" customFormat="1" ht="60.95" customHeight="1">
      <c r="A57" s="5" t="s">
        <v>114</v>
      </c>
      <c r="B57" s="6" t="s">
        <v>115</v>
      </c>
      <c r="C57" s="7"/>
      <c r="D57" s="7"/>
      <c r="E57" s="8"/>
      <c r="F57" s="8"/>
      <c r="G57" s="7"/>
      <c r="H57" s="7"/>
      <c r="I57" s="8"/>
      <c r="J57" s="8"/>
      <c r="K57" s="8"/>
      <c r="L57" s="8"/>
    </row>
    <row r="58" spans="1:12" s="13" customFormat="1" ht="41.1" customHeight="1">
      <c r="A58" s="1" t="s">
        <v>116</v>
      </c>
      <c r="B58" s="2" t="s">
        <v>117</v>
      </c>
      <c r="C58" s="3"/>
      <c r="D58" s="3"/>
      <c r="E58" s="4"/>
      <c r="F58" s="4"/>
      <c r="G58" s="3"/>
      <c r="H58" s="3"/>
      <c r="I58" s="4"/>
      <c r="J58" s="4"/>
      <c r="K58" s="4"/>
      <c r="L58" s="4"/>
    </row>
    <row r="59" spans="1:12" s="13" customFormat="1" ht="21" customHeight="1">
      <c r="A59" s="1" t="s">
        <v>118</v>
      </c>
      <c r="B59" s="2" t="s">
        <v>119</v>
      </c>
      <c r="C59" s="3"/>
      <c r="D59" s="3"/>
      <c r="E59" s="4"/>
      <c r="F59" s="4"/>
      <c r="G59" s="3"/>
      <c r="H59" s="3"/>
      <c r="I59" s="4"/>
      <c r="J59" s="4"/>
      <c r="K59" s="4"/>
      <c r="L59" s="4"/>
    </row>
    <row r="60" spans="1:12" s="13" customFormat="1" ht="21" customHeight="1">
      <c r="A60" s="1" t="s">
        <v>120</v>
      </c>
      <c r="B60" s="2" t="s">
        <v>121</v>
      </c>
      <c r="C60" s="3"/>
      <c r="D60" s="3"/>
      <c r="E60" s="4"/>
      <c r="F60" s="4"/>
      <c r="G60" s="3"/>
      <c r="H60" s="3"/>
      <c r="I60" s="4"/>
      <c r="J60" s="4"/>
      <c r="K60" s="4"/>
      <c r="L60" s="4"/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dcterms:created xsi:type="dcterms:W3CDTF">2017-03-10T06:35:34Z</dcterms:created>
  <dcterms:modified xsi:type="dcterms:W3CDTF">2017-06-19T11:00:52Z</dcterms:modified>
</cp:coreProperties>
</file>