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005" yWindow="1005" windowWidth="15000" windowHeight="10005"/>
  </bookViews>
  <sheets>
    <sheet name="Таблица" sheetId="1" r:id="rId1"/>
  </sheets>
  <definedNames>
    <definedName name="_xlnm.Print_Titles" localSheetId="0">Таблица!A:B,Таблица!4:5</definedName>
    <definedName name="_xlnm.Print_Area" localSheetId="0">Таблица!$C$6:$L$61</definedName>
  </definedNames>
  <calcPr calcId="125725"/>
</workbook>
</file>

<file path=xl/calcChain.xml><?xml version="1.0" encoding="utf-8"?>
<calcChain xmlns="http://schemas.openxmlformats.org/spreadsheetml/2006/main">
  <c r="E40" i="1"/>
  <c r="H56"/>
  <c r="K56" s="1"/>
  <c r="H54"/>
  <c r="H52"/>
  <c r="H47"/>
  <c r="H43"/>
  <c r="H37"/>
  <c r="H32"/>
  <c r="H23"/>
  <c r="H18"/>
  <c r="H16"/>
  <c r="H7"/>
  <c r="G56"/>
  <c r="G54"/>
  <c r="G52"/>
  <c r="G47"/>
  <c r="G43"/>
  <c r="G37"/>
  <c r="G32"/>
  <c r="G23"/>
  <c r="G18"/>
  <c r="G16"/>
  <c r="G7"/>
  <c r="D56"/>
  <c r="D54"/>
  <c r="D52"/>
  <c r="D47"/>
  <c r="D43"/>
  <c r="D37"/>
  <c r="D32"/>
  <c r="D23"/>
  <c r="D18"/>
  <c r="D16"/>
  <c r="D7"/>
  <c r="C56"/>
  <c r="C54"/>
  <c r="C52"/>
  <c r="C47"/>
  <c r="C43"/>
  <c r="C37"/>
  <c r="C32"/>
  <c r="C23"/>
  <c r="C18"/>
  <c r="C16"/>
  <c r="C7"/>
  <c r="E57"/>
  <c r="E55"/>
  <c r="E53"/>
  <c r="E51"/>
  <c r="E50"/>
  <c r="E49"/>
  <c r="E48"/>
  <c r="E46"/>
  <c r="L46" s="1"/>
  <c r="E45"/>
  <c r="E44"/>
  <c r="E42"/>
  <c r="E41"/>
  <c r="E39"/>
  <c r="E38"/>
  <c r="E36"/>
  <c r="E35"/>
  <c r="E34"/>
  <c r="E33"/>
  <c r="E31"/>
  <c r="E30"/>
  <c r="L30" s="1"/>
  <c r="E29"/>
  <c r="E28"/>
  <c r="E27"/>
  <c r="E26"/>
  <c r="L26" s="1"/>
  <c r="E25"/>
  <c r="E24"/>
  <c r="E22"/>
  <c r="E21"/>
  <c r="E20"/>
  <c r="E19"/>
  <c r="E17"/>
  <c r="E15"/>
  <c r="E14"/>
  <c r="E13"/>
  <c r="E12"/>
  <c r="E11"/>
  <c r="E10"/>
  <c r="E9"/>
  <c r="E8"/>
  <c r="I57"/>
  <c r="I55"/>
  <c r="I53"/>
  <c r="I51"/>
  <c r="I50"/>
  <c r="I49"/>
  <c r="I48"/>
  <c r="I46"/>
  <c r="I45"/>
  <c r="I44"/>
  <c r="I42"/>
  <c r="L42" s="1"/>
  <c r="I41"/>
  <c r="I39"/>
  <c r="I38"/>
  <c r="I36"/>
  <c r="I35"/>
  <c r="I34"/>
  <c r="I33"/>
  <c r="I31"/>
  <c r="I30"/>
  <c r="I29"/>
  <c r="I28"/>
  <c r="I27"/>
  <c r="I26"/>
  <c r="I25"/>
  <c r="I24"/>
  <c r="I22"/>
  <c r="L22" s="1"/>
  <c r="I21"/>
  <c r="I20"/>
  <c r="I19"/>
  <c r="I17"/>
  <c r="L17" s="1"/>
  <c r="I15"/>
  <c r="I14"/>
  <c r="I13"/>
  <c r="I12"/>
  <c r="I11"/>
  <c r="I10"/>
  <c r="I9"/>
  <c r="L9" s="1"/>
  <c r="I8"/>
  <c r="K57"/>
  <c r="K55"/>
  <c r="K53"/>
  <c r="K51"/>
  <c r="K50"/>
  <c r="K49"/>
  <c r="K48"/>
  <c r="K46"/>
  <c r="K45"/>
  <c r="K44"/>
  <c r="K42"/>
  <c r="K41"/>
  <c r="K39"/>
  <c r="K38"/>
  <c r="K36"/>
  <c r="K35"/>
  <c r="K34"/>
  <c r="K33"/>
  <c r="K31"/>
  <c r="K30"/>
  <c r="K29"/>
  <c r="K28"/>
  <c r="K27"/>
  <c r="K26"/>
  <c r="K25"/>
  <c r="K24"/>
  <c r="K22"/>
  <c r="K21"/>
  <c r="K20"/>
  <c r="K19"/>
  <c r="K17"/>
  <c r="K15"/>
  <c r="K14"/>
  <c r="K13"/>
  <c r="K12"/>
  <c r="K11"/>
  <c r="K10"/>
  <c r="K9"/>
  <c r="K8"/>
  <c r="L27"/>
  <c r="L35" l="1"/>
  <c r="L13"/>
  <c r="L11"/>
  <c r="L25"/>
  <c r="L34"/>
  <c r="L45"/>
  <c r="L50"/>
  <c r="L57"/>
  <c r="L19"/>
  <c r="L21"/>
  <c r="L14"/>
  <c r="L15"/>
  <c r="L10"/>
  <c r="L51"/>
  <c r="L55"/>
  <c r="L53"/>
  <c r="L49"/>
  <c r="L48"/>
  <c r="L44"/>
  <c r="H6"/>
  <c r="J56" s="1"/>
  <c r="L41"/>
  <c r="L38"/>
  <c r="L36"/>
  <c r="L33"/>
  <c r="L31"/>
  <c r="L29"/>
  <c r="L24"/>
  <c r="E56"/>
  <c r="K16"/>
  <c r="K7"/>
  <c r="D6"/>
  <c r="F33" s="1"/>
  <c r="E32"/>
  <c r="E16"/>
  <c r="I56"/>
  <c r="I54"/>
  <c r="K54"/>
  <c r="E54"/>
  <c r="I52"/>
  <c r="K52"/>
  <c r="E52"/>
  <c r="I47"/>
  <c r="K47"/>
  <c r="E47"/>
  <c r="I43"/>
  <c r="K43"/>
  <c r="E43"/>
  <c r="I37"/>
  <c r="K37"/>
  <c r="G6"/>
  <c r="E37"/>
  <c r="I32"/>
  <c r="K32"/>
  <c r="I23"/>
  <c r="K23"/>
  <c r="E23"/>
  <c r="I18"/>
  <c r="K18"/>
  <c r="E18"/>
  <c r="I16"/>
  <c r="I7"/>
  <c r="E7"/>
  <c r="C6"/>
  <c r="L39"/>
  <c r="L28"/>
  <c r="L20"/>
  <c r="L12"/>
  <c r="L8"/>
  <c r="F50" l="1"/>
  <c r="L16"/>
  <c r="F17"/>
  <c r="F32"/>
  <c r="J29"/>
  <c r="J31"/>
  <c r="J44"/>
  <c r="J25"/>
  <c r="J50"/>
  <c r="J20"/>
  <c r="J54"/>
  <c r="J41"/>
  <c r="J30"/>
  <c r="J53"/>
  <c r="J55"/>
  <c r="J43"/>
  <c r="J48"/>
  <c r="J57"/>
  <c r="J24"/>
  <c r="J8"/>
  <c r="J9"/>
  <c r="J34"/>
  <c r="J27"/>
  <c r="J36"/>
  <c r="J21"/>
  <c r="J22"/>
  <c r="J18"/>
  <c r="J7"/>
  <c r="J15"/>
  <c r="J52"/>
  <c r="J35"/>
  <c r="J19"/>
  <c r="J45"/>
  <c r="J28"/>
  <c r="J37"/>
  <c r="J12"/>
  <c r="J38"/>
  <c r="J13"/>
  <c r="J33"/>
  <c r="J10"/>
  <c r="J26"/>
  <c r="J51"/>
  <c r="I6"/>
  <c r="J39"/>
  <c r="J23"/>
  <c r="J49"/>
  <c r="J32"/>
  <c r="J46"/>
  <c r="J16"/>
  <c r="J47"/>
  <c r="J17"/>
  <c r="J42"/>
  <c r="J14"/>
  <c r="J11"/>
  <c r="L56"/>
  <c r="F26"/>
  <c r="F48"/>
  <c r="F15"/>
  <c r="F38"/>
  <c r="F49"/>
  <c r="F55"/>
  <c r="F44"/>
  <c r="F16"/>
  <c r="F37"/>
  <c r="K6"/>
  <c r="F11"/>
  <c r="F21"/>
  <c r="F22"/>
  <c r="F27"/>
  <c r="F36"/>
  <c r="F9"/>
  <c r="F43"/>
  <c r="F10"/>
  <c r="F31"/>
  <c r="F53"/>
  <c r="F20"/>
  <c r="F46"/>
  <c r="F47"/>
  <c r="F30"/>
  <c r="F14"/>
  <c r="F52"/>
  <c r="F35"/>
  <c r="F19"/>
  <c r="F57"/>
  <c r="F41"/>
  <c r="F24"/>
  <c r="F8"/>
  <c r="F54"/>
  <c r="F25"/>
  <c r="F13"/>
  <c r="E6"/>
  <c r="L6" s="1"/>
  <c r="F51"/>
  <c r="F34"/>
  <c r="F18"/>
  <c r="F56"/>
  <c r="F39"/>
  <c r="F23"/>
  <c r="F7"/>
  <c r="F45"/>
  <c r="F28"/>
  <c r="F12"/>
  <c r="F42"/>
  <c r="F29"/>
  <c r="L32"/>
  <c r="L54"/>
  <c r="L52"/>
  <c r="L47"/>
  <c r="L43"/>
  <c r="L37"/>
  <c r="L23"/>
  <c r="L18"/>
  <c r="L7"/>
</calcChain>
</file>

<file path=xl/sharedStrings.xml><?xml version="1.0" encoding="utf-8"?>
<sst xmlns="http://schemas.openxmlformats.org/spreadsheetml/2006/main" count="125" uniqueCount="125">
  <si>
    <t>РзПр</t>
  </si>
  <si>
    <t>Код</t>
  </si>
  <si>
    <t>Сравнение с прошлым годом</t>
  </si>
  <si>
    <t>Годовые назначения, тыс.руб.</t>
  </si>
  <si>
    <t>Исполнено, тыс.руб.</t>
  </si>
  <si>
    <t>% исполнения</t>
  </si>
  <si>
    <t>Доля</t>
  </si>
  <si>
    <t>Назначено прошлый год, тыс.руб.</t>
  </si>
  <si>
    <t>Исполнено прошлый год, тыс.руб.</t>
  </si>
  <si>
    <t>% исполнения прошлый год</t>
  </si>
  <si>
    <t>Доля в прошлом году</t>
  </si>
  <si>
    <t>Темп роста к прошлому году</t>
  </si>
  <si>
    <t>Изменение % исполнения</t>
  </si>
  <si>
    <t xml:space="preserve">Расходы бюджета - Итого 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</si>
  <si>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</si>
  <si>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</si>
  <si>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</si>
  <si>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</si>
  <si>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</si>
  <si>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</si>
  <si>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</si>
  <si>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</si>
  <si>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</si>
  <si>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</si>
  <si>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</si>
  <si>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</si>
  <si>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</si>
  <si>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</si>
  <si>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</si>
  <si>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</si>
  <si>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</si>
  <si>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</si>
  <si>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</si>
  <si>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</si>
  <si>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</si>
  <si>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</si>
  <si>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</si>
  <si>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</si>
  <si>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</si>
  <si>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</si>
  <si>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Обеспечение пожарной безопасности</t>
  </si>
  <si>
    <t>0310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</si>
  <si>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</si>
  <si>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</si>
  <si>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</si>
  <si>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</si>
  <si>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</si>
  <si>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</si>
  <si>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Топливно-энергетический комплекс</t>
  </si>
  <si>
    <t>0402</t>
  </si>
  <si>
    <t>Сельское хозяйство и рыболовство</t>
  </si>
  <si>
    <t>0405</t>
  </si>
  <si>
    <t>Водное хозяйство</t>
  </si>
  <si>
    <t>0406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</si>
  <si>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</si>
  <si>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</si>
  <si>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</si>
  <si>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</si>
  <si>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</si>
  <si>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</si>
  <si>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</si>
  <si>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</si>
  <si>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</si>
  <si>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</si>
  <si>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</si>
  <si>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</si>
  <si>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</si>
  <si>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</si>
  <si>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</si>
  <si>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</si>
  <si>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</si>
  <si>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</si>
  <si>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</si>
  <si>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</si>
  <si>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</si>
  <si>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</si>
  <si>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</si>
  <si>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</si>
  <si>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</si>
  <si>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</si>
  <si>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</si>
  <si>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</si>
  <si>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</si>
  <si>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</si>
  <si>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</si>
  <si>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</si>
  <si>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Кинематография</t>
  </si>
  <si>
    <t>0802</t>
  </si>
  <si>
    <t>Другие вопросы в области культуры, кинематографии</t>
  </si>
  <si>
    <t>0804</t>
  </si>
  <si>
    <t>СОЦИАЛЬНАЯ ПОЛИТИКА</t>
  </si>
  <si>
    <t>1000</t>
  </si>
  <si>
    <t>Пенсионное обеспечение</t>
  </si>
  <si>
    <t>1001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</si>
  <si>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</si>
  <si>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</si>
  <si>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</si>
  <si>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</si>
  <si>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</si>
  <si>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</si>
  <si>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</si>
  <si>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</si>
  <si>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Массовый спорт</t>
  </si>
  <si>
    <t>1102</t>
  </si>
  <si>
    <t>СРЕДСТВА МАССОВОЙ ИНФОРМАЦИИ</t>
  </si>
  <si>
    <t>1200</t>
  </si>
  <si>
    <t>Периодическая печать и издательства</t>
  </si>
  <si>
    <t>1202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</si>
  <si>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</si>
  <si>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</si>
  <si>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</si>
  <si>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</si>
  <si>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>МЕЖБЮДЖЕТНЫЕ ТРАНСФЕРТЫ ОБЩЕГО ХАРАКТЕРА БЮДЖЕТАМ СУБЪЕКТОВ РОССИЙСКОЙ ФЕДЕРАЦИИ И МУНИЦИПАЛЬНЫХ ОБРАЗОВАНИЙ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</si>
  <si>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</si>
  <si>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</si>
  <si>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</si>
  <si>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Иные дотации</t>
  </si>
  <si>
    <t>1402</t>
  </si>
  <si>
    <t>Прочие межбюджетные трансферты общего характера</t>
  </si>
  <si>
    <t>1403</t>
  </si>
  <si>
    <t>Анализ исполнения расходов (Консолидированный бюджет Тоншаевского муниципального района)</t>
  </si>
  <si>
    <t>Дополнительное образование</t>
  </si>
  <si>
    <t>Органы юстиции</t>
  </si>
  <si>
    <t>Информация об исполнении за январь-июль месяц 2018 года, 2017 года в разрезе разделов, подразделов классификации расходов</t>
  </si>
  <si>
    <t>за январь-июль месяц 2018 года</t>
  </si>
</sst>
</file>

<file path=xl/styles.xml><?xml version="1.0" encoding="utf-8"?>
<styleSheet xmlns="http://schemas.openxmlformats.org/spreadsheetml/2006/main">
  <numFmts count="2">
    <numFmt numFmtId="164" formatCode="00\ \ 00"/>
    <numFmt numFmtId="165" formatCode="#,##0.00%"/>
  </numFmts>
  <fonts count="8">
    <font>
      <sz val="10"/>
      <color rgb="FF000000"/>
      <name val="Arial"/>
      <family val="2"/>
    </font>
    <font>
      <b/>
      <sz val="10"/>
      <color indexed="9"/>
      <name val="Verdana"/>
      <family val="2"/>
    </font>
    <font>
      <sz val="10"/>
      <color indexed="9"/>
      <name val="Verdana"/>
      <family val="2"/>
    </font>
    <font>
      <sz val="8.5"/>
      <color indexed="9"/>
      <name val="Arial"/>
      <family val="2"/>
    </font>
    <font>
      <b/>
      <sz val="8.5"/>
      <color indexed="9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10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2">
    <xf numFmtId="0" fontId="0" fillId="0" borderId="0"/>
    <xf numFmtId="0" fontId="7" fillId="0" borderId="0"/>
  </cellStyleXfs>
  <cellXfs count="23">
    <xf numFmtId="0" fontId="0" fillId="0" borderId="0" xfId="0"/>
    <xf numFmtId="0" fontId="3" fillId="0" borderId="1" xfId="1" applyFont="1" applyFill="1" applyBorder="1" applyAlignment="1" applyProtection="1">
      <alignment horizontal="left" vertical="center" wrapText="1"/>
    </xf>
    <xf numFmtId="164" fontId="3" fillId="0" borderId="1" xfId="1" applyNumberFormat="1" applyFont="1" applyFill="1" applyBorder="1" applyAlignment="1" applyProtection="1">
      <alignment horizontal="center" vertical="center" wrapText="1"/>
    </xf>
    <xf numFmtId="4" fontId="3" fillId="0" borderId="1" xfId="1" applyNumberFormat="1" applyFont="1" applyFill="1" applyBorder="1" applyAlignment="1" applyProtection="1">
      <alignment horizontal="right" vertical="center" wrapText="1"/>
    </xf>
    <xf numFmtId="165" fontId="3" fillId="0" borderId="1" xfId="1" applyNumberFormat="1" applyFont="1" applyFill="1" applyBorder="1" applyAlignment="1" applyProtection="1">
      <alignment horizontal="right" vertical="center" wrapText="1"/>
    </xf>
    <xf numFmtId="0" fontId="4" fillId="0" borderId="1" xfId="1" applyFont="1" applyFill="1" applyBorder="1" applyAlignment="1" applyProtection="1">
      <alignment horizontal="left" vertical="center" wrapText="1"/>
    </xf>
    <xf numFmtId="164" fontId="4" fillId="0" borderId="1" xfId="1" applyNumberFormat="1" applyFont="1" applyFill="1" applyBorder="1" applyAlignment="1" applyProtection="1">
      <alignment horizontal="center" vertical="center" wrapText="1"/>
    </xf>
    <xf numFmtId="4" fontId="4" fillId="0" borderId="1" xfId="1" applyNumberFormat="1" applyFont="1" applyFill="1" applyBorder="1" applyAlignment="1" applyProtection="1">
      <alignment horizontal="right" vertical="center" wrapText="1"/>
    </xf>
    <xf numFmtId="165" fontId="4" fillId="0" borderId="1" xfId="1" applyNumberFormat="1" applyFont="1" applyFill="1" applyBorder="1" applyAlignment="1" applyProtection="1">
      <alignment horizontal="right" vertical="center" wrapText="1"/>
    </xf>
    <xf numFmtId="0" fontId="0" fillId="0" borderId="0" xfId="1" applyFont="1" applyFill="1" applyAlignment="1" applyProtection="1">
      <alignment wrapText="1"/>
    </xf>
    <xf numFmtId="164" fontId="0" fillId="0" borderId="0" xfId="1" applyNumberFormat="1" applyFont="1" applyFill="1" applyAlignment="1" applyProtection="1">
      <alignment wrapText="1"/>
    </xf>
    <xf numFmtId="4" fontId="0" fillId="0" borderId="0" xfId="1" applyNumberFormat="1" applyFont="1" applyFill="1" applyAlignment="1" applyProtection="1">
      <alignment wrapText="1"/>
    </xf>
    <xf numFmtId="165" fontId="0" fillId="0" borderId="0" xfId="1" applyNumberFormat="1" applyFont="1" applyFill="1" applyAlignment="1" applyProtection="1">
      <alignment wrapText="1"/>
    </xf>
    <xf numFmtId="0" fontId="0" fillId="0" borderId="0" xfId="1" applyFont="1" applyFill="1" applyAlignment="1" applyProtection="1">
      <alignment vertical="center"/>
    </xf>
    <xf numFmtId="165" fontId="5" fillId="0" borderId="1" xfId="1" applyNumberFormat="1" applyFont="1" applyFill="1" applyBorder="1" applyAlignment="1" applyProtection="1">
      <alignment horizontal="right" vertical="center" wrapText="1"/>
    </xf>
    <xf numFmtId="165" fontId="6" fillId="0" borderId="1" xfId="1" applyNumberFormat="1" applyFont="1" applyFill="1" applyBorder="1" applyAlignment="1" applyProtection="1">
      <alignment horizontal="right" vertical="center" wrapText="1"/>
    </xf>
    <xf numFmtId="165" fontId="1" fillId="0" borderId="0" xfId="1" applyNumberFormat="1" applyFont="1" applyFill="1" applyAlignment="1" applyProtection="1">
      <alignment horizontal="left" wrapText="1"/>
    </xf>
    <xf numFmtId="0" fontId="0" fillId="0" borderId="0" xfId="1" applyFont="1" applyFill="1" applyProtection="1"/>
    <xf numFmtId="165" fontId="2" fillId="0" borderId="0" xfId="1" applyNumberFormat="1" applyFont="1" applyFill="1" applyAlignment="1" applyProtection="1">
      <alignment horizontal="left" wrapText="1"/>
    </xf>
    <xf numFmtId="0" fontId="1" fillId="2" borderId="1" xfId="1" applyFont="1" applyFill="1" applyBorder="1" applyAlignment="1" applyProtection="1">
      <alignment horizontal="center" vertical="center" wrapText="1"/>
    </xf>
    <xf numFmtId="164" fontId="1" fillId="2" borderId="1" xfId="1" applyNumberFormat="1" applyFont="1" applyFill="1" applyBorder="1" applyAlignment="1" applyProtection="1">
      <alignment horizontal="center" vertical="center" wrapText="1"/>
    </xf>
    <xf numFmtId="4" fontId="1" fillId="2" borderId="1" xfId="1" applyNumberFormat="1" applyFont="1" applyFill="1" applyBorder="1" applyAlignment="1" applyProtection="1">
      <alignment horizontal="center" vertical="center" wrapText="1"/>
    </xf>
    <xf numFmtId="165" fontId="1" fillId="2" borderId="1" xfId="1" applyNumberFormat="1" applyFont="1" applyFill="1" applyBorder="1" applyAlignment="1" applyProtection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8080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61"/>
  <sheetViews>
    <sheetView tabSelected="1" workbookViewId="0">
      <selection activeCell="A2" sqref="A2:XFD2"/>
    </sheetView>
  </sheetViews>
  <sheetFormatPr defaultColWidth="9.85546875" defaultRowHeight="12.75"/>
  <cols>
    <col min="1" max="1" width="38.140625" style="9" customWidth="1"/>
    <col min="2" max="2" width="10" style="10" customWidth="1"/>
    <col min="3" max="4" width="16.42578125" style="11" customWidth="1"/>
    <col min="5" max="6" width="13.5703125" style="12" customWidth="1"/>
    <col min="7" max="7" width="16.42578125" style="11" customWidth="1"/>
    <col min="8" max="8" width="13.5703125" style="11" customWidth="1"/>
    <col min="9" max="12" width="13.5703125" style="12" customWidth="1"/>
  </cols>
  <sheetData>
    <row r="1" spans="1:15">
      <c r="A1" s="16" t="s">
        <v>120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7"/>
      <c r="N1" s="17"/>
      <c r="O1" s="17"/>
    </row>
    <row r="2" spans="1:15" ht="12.75" customHeight="1">
      <c r="A2" s="18" t="s">
        <v>123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4" spans="1:15" s="13" customFormat="1" ht="20.100000000000001" customHeight="1">
      <c r="A4" s="19" t="s">
        <v>0</v>
      </c>
      <c r="B4" s="20" t="s">
        <v>1</v>
      </c>
      <c r="C4" s="22" t="s">
        <v>124</v>
      </c>
      <c r="D4" s="22"/>
      <c r="E4" s="22"/>
      <c r="F4" s="22"/>
      <c r="G4" s="22" t="s">
        <v>2</v>
      </c>
      <c r="H4" s="22"/>
      <c r="I4" s="22"/>
      <c r="J4" s="22"/>
      <c r="K4" s="22"/>
      <c r="L4" s="22"/>
    </row>
    <row r="5" spans="1:15" s="13" customFormat="1" ht="83.1" customHeight="1">
      <c r="A5" s="19"/>
      <c r="B5" s="20"/>
      <c r="C5" s="21" t="s">
        <v>3</v>
      </c>
      <c r="D5" s="21" t="s">
        <v>4</v>
      </c>
      <c r="E5" s="22" t="s">
        <v>5</v>
      </c>
      <c r="F5" s="22" t="s">
        <v>6</v>
      </c>
      <c r="G5" s="21" t="s">
        <v>7</v>
      </c>
      <c r="H5" s="21" t="s">
        <v>8</v>
      </c>
      <c r="I5" s="22" t="s">
        <v>9</v>
      </c>
      <c r="J5" s="22" t="s">
        <v>10</v>
      </c>
      <c r="K5" s="22" t="s">
        <v>11</v>
      </c>
      <c r="L5" s="22" t="s">
        <v>12</v>
      </c>
    </row>
    <row r="6" spans="1:15" s="13" customFormat="1" ht="21" customHeight="1">
      <c r="A6" s="1" t="s">
        <v>13</v>
      </c>
      <c r="B6" s="2"/>
      <c r="C6" s="3">
        <f>(C7+C16+C18+C23+C32+C37+C43+C47+C52+C56+C54)</f>
        <v>538516.17999999993</v>
      </c>
      <c r="D6" s="3">
        <f>(D7+D16+D18+D23+D32+D37+D43+D47+D52+D56+D54)</f>
        <v>312779.82</v>
      </c>
      <c r="E6" s="4">
        <f t="shared" ref="E6:E37" si="0">(D6/C6)</f>
        <v>0.580817868833579</v>
      </c>
      <c r="F6" s="4">
        <v>1</v>
      </c>
      <c r="G6" s="3">
        <f>(G7+G16+G18+G23+G32+G37+G43+G47+G52+G56+G54)</f>
        <v>538218.81000000006</v>
      </c>
      <c r="H6" s="3">
        <f>(H7+H16+H18+H23+H32+H37+H43+H47+H52+H56+H54)</f>
        <v>295523.61000000004</v>
      </c>
      <c r="I6" s="4">
        <f t="shared" ref="I6:I37" si="1">(H6/G6)</f>
        <v>0.54907707517691551</v>
      </c>
      <c r="J6" s="4">
        <v>1</v>
      </c>
      <c r="K6" s="4">
        <f t="shared" ref="K6:K37" si="2">(D6/H6)</f>
        <v>1.0583919843155678</v>
      </c>
      <c r="L6" s="14">
        <f t="shared" ref="L6:L37" si="3">(E6-I6)</f>
        <v>3.1740793656663491E-2</v>
      </c>
    </row>
    <row r="7" spans="1:15" s="13" customFormat="1" ht="21" customHeight="1">
      <c r="A7" s="5" t="s">
        <v>14</v>
      </c>
      <c r="B7" s="6" t="s">
        <v>15</v>
      </c>
      <c r="C7" s="7">
        <f>SUM(C8:C15)</f>
        <v>70274.91</v>
      </c>
      <c r="D7" s="7">
        <f>SUM(D8:D15)</f>
        <v>43252.57</v>
      </c>
      <c r="E7" s="8">
        <f t="shared" si="0"/>
        <v>0.61547670427468348</v>
      </c>
      <c r="F7" s="8">
        <f>(D7/D6)</f>
        <v>0.13828440082867238</v>
      </c>
      <c r="G7" s="7">
        <f>SUM(G8:G15)</f>
        <v>66766.14</v>
      </c>
      <c r="H7" s="7">
        <f>SUM(H8:H15)</f>
        <v>42437.03</v>
      </c>
      <c r="I7" s="8">
        <f t="shared" si="1"/>
        <v>0.6356070607047225</v>
      </c>
      <c r="J7" s="8">
        <f>(H7/H6)</f>
        <v>0.14359945724810275</v>
      </c>
      <c r="K7" s="8">
        <f t="shared" si="2"/>
        <v>1.0192176502455521</v>
      </c>
      <c r="L7" s="15">
        <f t="shared" si="3"/>
        <v>-2.013035643003902E-2</v>
      </c>
    </row>
    <row r="8" spans="1:15" s="13" customFormat="1" ht="41.1" customHeight="1">
      <c r="A8" s="1" t="s">
        <v>16</v>
      </c>
      <c r="B8" s="2" t="s">
        <v>17</v>
      </c>
      <c r="C8" s="3">
        <v>5865.2</v>
      </c>
      <c r="D8" s="3">
        <v>3613.4</v>
      </c>
      <c r="E8" s="4">
        <f t="shared" si="0"/>
        <v>0.61607447316374553</v>
      </c>
      <c r="F8" s="4">
        <f>(D8/D6)</f>
        <v>1.1552535582378684E-2</v>
      </c>
      <c r="G8" s="3">
        <v>5620.77</v>
      </c>
      <c r="H8" s="3">
        <v>3539.62</v>
      </c>
      <c r="I8" s="4">
        <f t="shared" si="1"/>
        <v>0.62973934176278334</v>
      </c>
      <c r="J8" s="4">
        <f>(H8/H6)</f>
        <v>1.1977452495250715E-2</v>
      </c>
      <c r="K8" s="4">
        <f t="shared" si="2"/>
        <v>1.0208440454060042</v>
      </c>
      <c r="L8" s="14">
        <f t="shared" si="3"/>
        <v>-1.3664868599037816E-2</v>
      </c>
    </row>
    <row r="9" spans="1:15" s="13" customFormat="1" ht="60.95" customHeight="1">
      <c r="A9" s="1" t="s">
        <v>18</v>
      </c>
      <c r="B9" s="2" t="s">
        <v>19</v>
      </c>
      <c r="C9" s="3">
        <v>896.1</v>
      </c>
      <c r="D9" s="3">
        <v>597.6</v>
      </c>
      <c r="E9" s="4">
        <f t="shared" si="0"/>
        <v>0.66688985604285234</v>
      </c>
      <c r="F9" s="4">
        <f>(D9/D6)</f>
        <v>1.9106091946724697E-3</v>
      </c>
      <c r="G9" s="3">
        <v>593.63</v>
      </c>
      <c r="H9" s="3">
        <v>480.45</v>
      </c>
      <c r="I9" s="4">
        <f t="shared" si="1"/>
        <v>0.80934251975136029</v>
      </c>
      <c r="J9" s="4">
        <f>(H9/H6)</f>
        <v>1.6257584292503732E-3</v>
      </c>
      <c r="K9" s="4">
        <f t="shared" si="2"/>
        <v>1.2438339057133938</v>
      </c>
      <c r="L9" s="14">
        <f t="shared" si="3"/>
        <v>-0.14245266370850795</v>
      </c>
    </row>
    <row r="10" spans="1:15" s="13" customFormat="1" ht="60.95" customHeight="1">
      <c r="A10" s="1" t="s">
        <v>20</v>
      </c>
      <c r="B10" s="2" t="s">
        <v>21</v>
      </c>
      <c r="C10" s="3">
        <v>26861.08</v>
      </c>
      <c r="D10" s="3">
        <v>17481.189999999999</v>
      </c>
      <c r="E10" s="4">
        <f t="shared" si="0"/>
        <v>0.65079996783450245</v>
      </c>
      <c r="F10" s="4">
        <f>(D10/D6)</f>
        <v>5.5889762964886923E-2</v>
      </c>
      <c r="G10" s="3">
        <v>25165.78</v>
      </c>
      <c r="H10" s="3">
        <v>16290.45</v>
      </c>
      <c r="I10" s="4">
        <f t="shared" si="1"/>
        <v>0.64732545543988707</v>
      </c>
      <c r="J10" s="4">
        <f>(H10/H6)</f>
        <v>5.5124022070520855E-2</v>
      </c>
      <c r="K10" s="4">
        <f t="shared" si="2"/>
        <v>1.0730943589649149</v>
      </c>
      <c r="L10" s="14">
        <f t="shared" si="3"/>
        <v>3.4745123946153811E-3</v>
      </c>
    </row>
    <row r="11" spans="1:15" s="13" customFormat="1" ht="21" customHeight="1">
      <c r="A11" s="1" t="s">
        <v>22</v>
      </c>
      <c r="B11" s="2" t="s">
        <v>23</v>
      </c>
      <c r="C11" s="3">
        <v>63.15</v>
      </c>
      <c r="D11" s="3"/>
      <c r="E11" s="4">
        <f t="shared" si="0"/>
        <v>0</v>
      </c>
      <c r="F11" s="4">
        <f>(D11/D6)</f>
        <v>0</v>
      </c>
      <c r="G11" s="3"/>
      <c r="H11" s="3"/>
      <c r="I11" s="4" t="e">
        <f t="shared" si="1"/>
        <v>#DIV/0!</v>
      </c>
      <c r="J11" s="4">
        <f>(H11/H6)</f>
        <v>0</v>
      </c>
      <c r="K11" s="4" t="e">
        <f t="shared" si="2"/>
        <v>#DIV/0!</v>
      </c>
      <c r="L11" s="14" t="e">
        <f t="shared" si="3"/>
        <v>#DIV/0!</v>
      </c>
    </row>
    <row r="12" spans="1:15" s="13" customFormat="1" ht="41.1" customHeight="1">
      <c r="A12" s="1" t="s">
        <v>24</v>
      </c>
      <c r="B12" s="2" t="s">
        <v>25</v>
      </c>
      <c r="C12" s="3">
        <v>8477.85</v>
      </c>
      <c r="D12" s="3">
        <v>5454.56</v>
      </c>
      <c r="E12" s="4">
        <f t="shared" si="0"/>
        <v>0.64338953862123061</v>
      </c>
      <c r="F12" s="4">
        <f>(D12/D6)</f>
        <v>1.7438976721707942E-2</v>
      </c>
      <c r="G12" s="3">
        <v>8296.6</v>
      </c>
      <c r="H12" s="3">
        <v>5219.08</v>
      </c>
      <c r="I12" s="4">
        <f t="shared" si="1"/>
        <v>0.62906250753320636</v>
      </c>
      <c r="J12" s="4">
        <f>(H12/H6)</f>
        <v>1.7660450209037441E-2</v>
      </c>
      <c r="K12" s="4">
        <f t="shared" si="2"/>
        <v>1.0451190631299003</v>
      </c>
      <c r="L12" s="14">
        <f t="shared" si="3"/>
        <v>1.4327031088024245E-2</v>
      </c>
    </row>
    <row r="13" spans="1:15" s="13" customFormat="1" ht="21" customHeight="1">
      <c r="A13" s="1" t="s">
        <v>26</v>
      </c>
      <c r="B13" s="2" t="s">
        <v>27</v>
      </c>
      <c r="C13" s="3"/>
      <c r="D13" s="3"/>
      <c r="E13" s="4" t="e">
        <f t="shared" si="0"/>
        <v>#DIV/0!</v>
      </c>
      <c r="F13" s="4">
        <f>(D13/D6)</f>
        <v>0</v>
      </c>
      <c r="G13" s="3">
        <v>50</v>
      </c>
      <c r="H13" s="3">
        <v>50</v>
      </c>
      <c r="I13" s="4">
        <f t="shared" si="1"/>
        <v>1</v>
      </c>
      <c r="J13" s="4">
        <f>(H13/H6)</f>
        <v>1.691912196118611E-4</v>
      </c>
      <c r="K13" s="4">
        <f t="shared" si="2"/>
        <v>0</v>
      </c>
      <c r="L13" s="4" t="e">
        <f t="shared" si="3"/>
        <v>#DIV/0!</v>
      </c>
    </row>
    <row r="14" spans="1:15" s="13" customFormat="1" ht="21" customHeight="1">
      <c r="A14" s="1" t="s">
        <v>28</v>
      </c>
      <c r="B14" s="2" t="s">
        <v>29</v>
      </c>
      <c r="C14" s="3">
        <v>333.77</v>
      </c>
      <c r="D14" s="3"/>
      <c r="E14" s="4">
        <f t="shared" si="0"/>
        <v>0</v>
      </c>
      <c r="F14" s="4">
        <f>(D14/D6)</f>
        <v>0</v>
      </c>
      <c r="G14" s="3">
        <v>147.27000000000001</v>
      </c>
      <c r="H14" s="3"/>
      <c r="I14" s="4">
        <f t="shared" si="1"/>
        <v>0</v>
      </c>
      <c r="J14" s="4">
        <f>(H14/H6)</f>
        <v>0</v>
      </c>
      <c r="K14" s="4" t="e">
        <f t="shared" si="2"/>
        <v>#DIV/0!</v>
      </c>
      <c r="L14" s="4">
        <f t="shared" si="3"/>
        <v>0</v>
      </c>
    </row>
    <row r="15" spans="1:15" s="13" customFormat="1" ht="21" customHeight="1">
      <c r="A15" s="1" t="s">
        <v>30</v>
      </c>
      <c r="B15" s="2" t="s">
        <v>31</v>
      </c>
      <c r="C15" s="3">
        <v>27777.759999999998</v>
      </c>
      <c r="D15" s="3">
        <v>16105.82</v>
      </c>
      <c r="E15" s="4">
        <f t="shared" si="0"/>
        <v>0.57980989107833036</v>
      </c>
      <c r="F15" s="4">
        <f>(D15/D6)</f>
        <v>5.1492516365026358E-2</v>
      </c>
      <c r="G15" s="3">
        <v>26892.09</v>
      </c>
      <c r="H15" s="3">
        <v>16857.43</v>
      </c>
      <c r="I15" s="4">
        <f t="shared" si="1"/>
        <v>0.62685458809635097</v>
      </c>
      <c r="J15" s="4">
        <f>(H15/H6)</f>
        <v>5.7042582824431518E-2</v>
      </c>
      <c r="K15" s="4">
        <f t="shared" si="2"/>
        <v>0.95541372557975912</v>
      </c>
      <c r="L15" s="14">
        <f t="shared" si="3"/>
        <v>-4.7044697018020609E-2</v>
      </c>
    </row>
    <row r="16" spans="1:15" s="13" customFormat="1" ht="21" customHeight="1">
      <c r="A16" s="5" t="s">
        <v>32</v>
      </c>
      <c r="B16" s="6" t="s">
        <v>33</v>
      </c>
      <c r="C16" s="7">
        <f>SUM(C17:C17)</f>
        <v>1001.7</v>
      </c>
      <c r="D16" s="7">
        <f>SUM(D17:D17)</f>
        <v>474.44</v>
      </c>
      <c r="E16" s="8">
        <f t="shared" si="0"/>
        <v>0.4736348208046321</v>
      </c>
      <c r="F16" s="8">
        <f>(D16/D6)</f>
        <v>1.5168497763059011E-3</v>
      </c>
      <c r="G16" s="7">
        <f>SUM(G17:G17)</f>
        <v>915.6</v>
      </c>
      <c r="H16" s="7">
        <f>SUM(H17:H17)</f>
        <v>431.77</v>
      </c>
      <c r="I16" s="8">
        <f t="shared" si="1"/>
        <v>0.47157055482743554</v>
      </c>
      <c r="J16" s="8">
        <f>(H16/H6)</f>
        <v>1.4610338578362654E-3</v>
      </c>
      <c r="K16" s="8">
        <f t="shared" si="2"/>
        <v>1.0988257637167937</v>
      </c>
      <c r="L16" s="8">
        <f t="shared" si="3"/>
        <v>2.0642659771965555E-3</v>
      </c>
    </row>
    <row r="17" spans="1:12" s="13" customFormat="1" ht="21" customHeight="1">
      <c r="A17" s="1" t="s">
        <v>34</v>
      </c>
      <c r="B17" s="2" t="s">
        <v>35</v>
      </c>
      <c r="C17" s="3">
        <v>1001.7</v>
      </c>
      <c r="D17" s="3">
        <v>474.44</v>
      </c>
      <c r="E17" s="4">
        <f t="shared" si="0"/>
        <v>0.4736348208046321</v>
      </c>
      <c r="F17" s="4">
        <f>(D17/D6)</f>
        <v>1.5168497763059011E-3</v>
      </c>
      <c r="G17" s="3">
        <v>915.6</v>
      </c>
      <c r="H17" s="3">
        <v>431.77</v>
      </c>
      <c r="I17" s="4">
        <f t="shared" si="1"/>
        <v>0.47157055482743554</v>
      </c>
      <c r="J17" s="4">
        <f>(H17/H6)</f>
        <v>1.4610338578362654E-3</v>
      </c>
      <c r="K17" s="4">
        <f t="shared" si="2"/>
        <v>1.0988257637167937</v>
      </c>
      <c r="L17" s="4">
        <f t="shared" si="3"/>
        <v>2.0642659771965555E-3</v>
      </c>
    </row>
    <row r="18" spans="1:12" s="13" customFormat="1" ht="41.1" customHeight="1">
      <c r="A18" s="5" t="s">
        <v>36</v>
      </c>
      <c r="B18" s="6" t="s">
        <v>37</v>
      </c>
      <c r="C18" s="7">
        <f>SUM(C19:C22)</f>
        <v>9000.84</v>
      </c>
      <c r="D18" s="7">
        <f>SUM(D19:D22)</f>
        <v>4543.76</v>
      </c>
      <c r="E18" s="8">
        <f t="shared" si="0"/>
        <v>0.50481510614564862</v>
      </c>
      <c r="F18" s="8">
        <f>(D18/D6)</f>
        <v>1.4527024153923996E-2</v>
      </c>
      <c r="G18" s="7">
        <f>SUM(G19:G22)</f>
        <v>6854.14</v>
      </c>
      <c r="H18" s="7">
        <f>SUM(H19:H22)</f>
        <v>3397.61</v>
      </c>
      <c r="I18" s="8">
        <f t="shared" si="1"/>
        <v>0.49570186777626368</v>
      </c>
      <c r="J18" s="8">
        <f>(H18/H6)</f>
        <v>1.1496915593309108E-2</v>
      </c>
      <c r="K18" s="8">
        <f t="shared" si="2"/>
        <v>1.3373400714031334</v>
      </c>
      <c r="L18" s="15">
        <f t="shared" si="3"/>
        <v>9.113238369384935E-3</v>
      </c>
    </row>
    <row r="19" spans="1:12" s="13" customFormat="1" ht="21" customHeight="1">
      <c r="A19" s="1" t="s">
        <v>122</v>
      </c>
      <c r="B19" s="2">
        <v>304</v>
      </c>
      <c r="C19" s="3"/>
      <c r="D19" s="3"/>
      <c r="E19" s="4" t="e">
        <f t="shared" si="0"/>
        <v>#DIV/0!</v>
      </c>
      <c r="F19" s="4">
        <f>(D19/D6)</f>
        <v>0</v>
      </c>
      <c r="G19" s="3"/>
      <c r="H19" s="3"/>
      <c r="I19" s="4" t="e">
        <f t="shared" si="1"/>
        <v>#DIV/0!</v>
      </c>
      <c r="J19" s="4">
        <f>(H19/H6)</f>
        <v>0</v>
      </c>
      <c r="K19" s="4" t="e">
        <f t="shared" si="2"/>
        <v>#DIV/0!</v>
      </c>
      <c r="L19" s="4" t="e">
        <f t="shared" si="3"/>
        <v>#DIV/0!</v>
      </c>
    </row>
    <row r="20" spans="1:12" s="13" customFormat="1" ht="41.1" customHeight="1">
      <c r="A20" s="1" t="s">
        <v>38</v>
      </c>
      <c r="B20" s="2" t="s">
        <v>39</v>
      </c>
      <c r="C20" s="3">
        <v>4727.87</v>
      </c>
      <c r="D20" s="3">
        <v>2354.9299999999998</v>
      </c>
      <c r="E20" s="4">
        <f t="shared" si="0"/>
        <v>0.49809533680071572</v>
      </c>
      <c r="F20" s="4">
        <f>(D20/D6)</f>
        <v>7.5290343219712825E-3</v>
      </c>
      <c r="G20" s="3">
        <v>3435.57</v>
      </c>
      <c r="H20" s="3">
        <v>1885.71</v>
      </c>
      <c r="I20" s="4">
        <f t="shared" si="1"/>
        <v>0.54887835206384961</v>
      </c>
      <c r="J20" s="4">
        <f>(H20/H6)</f>
        <v>6.3809114946856522E-3</v>
      </c>
      <c r="K20" s="4">
        <f t="shared" si="2"/>
        <v>1.2488293534000454</v>
      </c>
      <c r="L20" s="14">
        <f t="shared" si="3"/>
        <v>-5.078301526313389E-2</v>
      </c>
    </row>
    <row r="21" spans="1:12" s="13" customFormat="1" ht="21" customHeight="1">
      <c r="A21" s="1" t="s">
        <v>40</v>
      </c>
      <c r="B21" s="2" t="s">
        <v>41</v>
      </c>
      <c r="C21" s="3">
        <v>4136.08</v>
      </c>
      <c r="D21" s="3">
        <v>2051.94</v>
      </c>
      <c r="E21" s="4">
        <f t="shared" si="0"/>
        <v>0.49610742538829039</v>
      </c>
      <c r="F21" s="4">
        <f>(D21/D6)</f>
        <v>6.5603337197393365E-3</v>
      </c>
      <c r="G21" s="3">
        <v>3418.57</v>
      </c>
      <c r="H21" s="3">
        <v>1511.9</v>
      </c>
      <c r="I21" s="4">
        <f t="shared" si="1"/>
        <v>0.44226094536604488</v>
      </c>
      <c r="J21" s="4">
        <f>(H21/H6)</f>
        <v>5.1160040986234561E-3</v>
      </c>
      <c r="K21" s="4">
        <f t="shared" si="2"/>
        <v>1.3571929360407433</v>
      </c>
      <c r="L21" s="4">
        <f t="shared" si="3"/>
        <v>5.3846480022245513E-2</v>
      </c>
    </row>
    <row r="22" spans="1:12" s="13" customFormat="1" ht="41.1" customHeight="1">
      <c r="A22" s="1" t="s">
        <v>42</v>
      </c>
      <c r="B22" s="2" t="s">
        <v>43</v>
      </c>
      <c r="C22" s="3">
        <v>136.88999999999999</v>
      </c>
      <c r="D22" s="3">
        <v>136.88999999999999</v>
      </c>
      <c r="E22" s="4">
        <f t="shared" si="0"/>
        <v>1</v>
      </c>
      <c r="F22" s="4">
        <f>(D22/D6)</f>
        <v>4.376561122133774E-4</v>
      </c>
      <c r="G22" s="3"/>
      <c r="H22" s="3"/>
      <c r="I22" s="4" t="e">
        <f t="shared" si="1"/>
        <v>#DIV/0!</v>
      </c>
      <c r="J22" s="4">
        <f>(H22/H6)</f>
        <v>0</v>
      </c>
      <c r="K22" s="4" t="e">
        <f t="shared" si="2"/>
        <v>#DIV/0!</v>
      </c>
      <c r="L22" s="14" t="e">
        <f t="shared" si="3"/>
        <v>#DIV/0!</v>
      </c>
    </row>
    <row r="23" spans="1:12" s="13" customFormat="1" ht="21" customHeight="1">
      <c r="A23" s="5" t="s">
        <v>44</v>
      </c>
      <c r="B23" s="6" t="s">
        <v>45</v>
      </c>
      <c r="C23" s="7">
        <f>SUM(C24:C31)</f>
        <v>34258.810000000005</v>
      </c>
      <c r="D23" s="7">
        <f>SUM(D24:D31)</f>
        <v>12761.199999999999</v>
      </c>
      <c r="E23" s="8">
        <f t="shared" si="0"/>
        <v>0.37249396578573502</v>
      </c>
      <c r="F23" s="8">
        <f>(D23/D6)</f>
        <v>4.079930732104136E-2</v>
      </c>
      <c r="G23" s="7">
        <f>SUM(G24:G31)</f>
        <v>26674.78</v>
      </c>
      <c r="H23" s="7">
        <f>SUM(H24:H31)</f>
        <v>15184.43</v>
      </c>
      <c r="I23" s="8">
        <f t="shared" si="1"/>
        <v>0.56924293283768412</v>
      </c>
      <c r="J23" s="8">
        <f>(H23/H6)</f>
        <v>5.1381444616218644E-2</v>
      </c>
      <c r="K23" s="8">
        <f t="shared" si="2"/>
        <v>0.84041350251540548</v>
      </c>
      <c r="L23" s="15">
        <f t="shared" si="3"/>
        <v>-0.19674896705194911</v>
      </c>
    </row>
    <row r="24" spans="1:12" s="13" customFormat="1" ht="21" customHeight="1">
      <c r="A24" s="1" t="s">
        <v>46</v>
      </c>
      <c r="B24" s="2" t="s">
        <v>47</v>
      </c>
      <c r="C24" s="3">
        <v>355.6</v>
      </c>
      <c r="D24" s="3">
        <v>287.75</v>
      </c>
      <c r="E24" s="4">
        <f t="shared" si="0"/>
        <v>0.80919572553430819</v>
      </c>
      <c r="F24" s="4">
        <f>(D24/D6)</f>
        <v>9.1997623120315111E-4</v>
      </c>
      <c r="G24" s="3">
        <v>354.9</v>
      </c>
      <c r="H24" s="3">
        <v>295.5</v>
      </c>
      <c r="I24" s="4">
        <f t="shared" si="1"/>
        <v>0.83262890955198654</v>
      </c>
      <c r="J24" s="4">
        <f>(H24/H6)</f>
        <v>9.9992010790609905E-4</v>
      </c>
      <c r="K24" s="4">
        <f t="shared" si="2"/>
        <v>0.97377326565143829</v>
      </c>
      <c r="L24" s="14">
        <f t="shared" si="3"/>
        <v>-2.3433184017678355E-2</v>
      </c>
    </row>
    <row r="25" spans="1:12" s="13" customFormat="1" ht="21" customHeight="1">
      <c r="A25" s="1" t="s">
        <v>48</v>
      </c>
      <c r="B25" s="2" t="s">
        <v>49</v>
      </c>
      <c r="C25" s="3"/>
      <c r="D25" s="3"/>
      <c r="E25" s="4" t="e">
        <f t="shared" si="0"/>
        <v>#DIV/0!</v>
      </c>
      <c r="F25" s="4">
        <f>(D25/D6)</f>
        <v>0</v>
      </c>
      <c r="G25" s="3"/>
      <c r="H25" s="3"/>
      <c r="I25" s="4" t="e">
        <f t="shared" si="1"/>
        <v>#DIV/0!</v>
      </c>
      <c r="J25" s="4">
        <f>(H25/H6)</f>
        <v>0</v>
      </c>
      <c r="K25" s="4" t="e">
        <f t="shared" si="2"/>
        <v>#DIV/0!</v>
      </c>
      <c r="L25" s="4" t="e">
        <f t="shared" si="3"/>
        <v>#DIV/0!</v>
      </c>
    </row>
    <row r="26" spans="1:12" s="13" customFormat="1" ht="21" customHeight="1">
      <c r="A26" s="1" t="s">
        <v>50</v>
      </c>
      <c r="B26" s="2" t="s">
        <v>51</v>
      </c>
      <c r="C26" s="3">
        <v>7204.5</v>
      </c>
      <c r="D26" s="3">
        <v>4195.83</v>
      </c>
      <c r="E26" s="4">
        <f t="shared" si="0"/>
        <v>0.58239017280866123</v>
      </c>
      <c r="F26" s="4">
        <f>(D26/D6)</f>
        <v>1.3414644205626821E-2</v>
      </c>
      <c r="G26" s="3">
        <v>9095.5499999999993</v>
      </c>
      <c r="H26" s="3">
        <v>5551.4</v>
      </c>
      <c r="I26" s="4">
        <f t="shared" si="1"/>
        <v>0.6103424201944907</v>
      </c>
      <c r="J26" s="4">
        <f>(H26/H6)</f>
        <v>1.8784962731065714E-2</v>
      </c>
      <c r="K26" s="4">
        <f t="shared" si="2"/>
        <v>0.75581474943257565</v>
      </c>
      <c r="L26" s="14">
        <f t="shared" si="3"/>
        <v>-2.7952247385829465E-2</v>
      </c>
    </row>
    <row r="27" spans="1:12" s="13" customFormat="1" ht="21" customHeight="1">
      <c r="A27" s="1" t="s">
        <v>52</v>
      </c>
      <c r="B27" s="2" t="s">
        <v>53</v>
      </c>
      <c r="C27" s="3"/>
      <c r="D27" s="3"/>
      <c r="E27" s="4" t="e">
        <f t="shared" si="0"/>
        <v>#DIV/0!</v>
      </c>
      <c r="F27" s="4">
        <f>(D27/D6)</f>
        <v>0</v>
      </c>
      <c r="G27" s="3"/>
      <c r="H27" s="3"/>
      <c r="I27" s="4" t="e">
        <f t="shared" si="1"/>
        <v>#DIV/0!</v>
      </c>
      <c r="J27" s="4">
        <f>(H27/H6)</f>
        <v>0</v>
      </c>
      <c r="K27" s="4" t="e">
        <f t="shared" si="2"/>
        <v>#DIV/0!</v>
      </c>
      <c r="L27" s="4" t="e">
        <f t="shared" si="3"/>
        <v>#DIV/0!</v>
      </c>
    </row>
    <row r="28" spans="1:12" s="13" customFormat="1" ht="21" customHeight="1">
      <c r="A28" s="1" t="s">
        <v>54</v>
      </c>
      <c r="B28" s="2" t="s">
        <v>55</v>
      </c>
      <c r="C28" s="3">
        <v>326.5</v>
      </c>
      <c r="D28" s="3">
        <v>285.62</v>
      </c>
      <c r="E28" s="4">
        <f t="shared" si="0"/>
        <v>0.8747932618683002</v>
      </c>
      <c r="F28" s="4">
        <f>(D28/D6)</f>
        <v>9.1316632895306355E-4</v>
      </c>
      <c r="G28" s="3">
        <v>555</v>
      </c>
      <c r="H28" s="3">
        <v>296.51</v>
      </c>
      <c r="I28" s="4">
        <f t="shared" si="1"/>
        <v>0.53425225225225226</v>
      </c>
      <c r="J28" s="4">
        <f>(H28/H6)</f>
        <v>1.0033377705422587E-3</v>
      </c>
      <c r="K28" s="4">
        <f t="shared" si="2"/>
        <v>0.9632727395366093</v>
      </c>
      <c r="L28" s="14">
        <f t="shared" si="3"/>
        <v>0.34054100961604794</v>
      </c>
    </row>
    <row r="29" spans="1:12" s="13" customFormat="1" ht="21" customHeight="1">
      <c r="A29" s="1" t="s">
        <v>56</v>
      </c>
      <c r="B29" s="2" t="s">
        <v>57</v>
      </c>
      <c r="C29" s="3">
        <v>19164.77</v>
      </c>
      <c r="D29" s="3">
        <v>4202.6499999999996</v>
      </c>
      <c r="E29" s="4">
        <f t="shared" si="0"/>
        <v>0.21929039586699969</v>
      </c>
      <c r="F29" s="4">
        <f>(D29/D6)</f>
        <v>1.3436448681375926E-2</v>
      </c>
      <c r="G29" s="3">
        <v>11719.67</v>
      </c>
      <c r="H29" s="3">
        <v>6183.32</v>
      </c>
      <c r="I29" s="4">
        <f t="shared" si="1"/>
        <v>0.52760188640123828</v>
      </c>
      <c r="J29" s="4">
        <f>(H29/H6)</f>
        <v>2.0923269041008261E-2</v>
      </c>
      <c r="K29" s="4">
        <f t="shared" si="2"/>
        <v>0.67967532005459852</v>
      </c>
      <c r="L29" s="4">
        <f t="shared" si="3"/>
        <v>-0.30831149053423856</v>
      </c>
    </row>
    <row r="30" spans="1:12" s="13" customFormat="1" ht="21" customHeight="1">
      <c r="A30" s="1" t="s">
        <v>58</v>
      </c>
      <c r="B30" s="2" t="s">
        <v>59</v>
      </c>
      <c r="C30" s="3">
        <v>933.3</v>
      </c>
      <c r="D30" s="3">
        <v>601.16999999999996</v>
      </c>
      <c r="E30" s="4">
        <f t="shared" si="0"/>
        <v>0.64413371906139505</v>
      </c>
      <c r="F30" s="4">
        <f>(D30/D6)</f>
        <v>1.9220229745000811E-3</v>
      </c>
      <c r="G30" s="3"/>
      <c r="H30" s="3"/>
      <c r="I30" s="4" t="e">
        <f t="shared" si="1"/>
        <v>#DIV/0!</v>
      </c>
      <c r="J30" s="4">
        <f>(H30/H6)</f>
        <v>0</v>
      </c>
      <c r="K30" s="4" t="e">
        <f t="shared" si="2"/>
        <v>#DIV/0!</v>
      </c>
      <c r="L30" s="4" t="e">
        <f t="shared" si="3"/>
        <v>#DIV/0!</v>
      </c>
    </row>
    <row r="31" spans="1:12" s="13" customFormat="1" ht="21" customHeight="1">
      <c r="A31" s="1" t="s">
        <v>60</v>
      </c>
      <c r="B31" s="2" t="s">
        <v>61</v>
      </c>
      <c r="C31" s="3">
        <v>6274.14</v>
      </c>
      <c r="D31" s="3">
        <v>3188.18</v>
      </c>
      <c r="E31" s="4">
        <f t="shared" si="0"/>
        <v>0.50814613636291184</v>
      </c>
      <c r="F31" s="4">
        <f>(D31/D6)</f>
        <v>1.0193048899382318E-2</v>
      </c>
      <c r="G31" s="3">
        <v>4949.66</v>
      </c>
      <c r="H31" s="3">
        <v>2857.7</v>
      </c>
      <c r="I31" s="4">
        <f t="shared" si="1"/>
        <v>0.57735278786825761</v>
      </c>
      <c r="J31" s="4">
        <f>(H31/H6)</f>
        <v>9.6699549656963091E-3</v>
      </c>
      <c r="K31" s="4">
        <f t="shared" si="2"/>
        <v>1.1156454491374181</v>
      </c>
      <c r="L31" s="4">
        <f t="shared" si="3"/>
        <v>-6.9206651505345773E-2</v>
      </c>
    </row>
    <row r="32" spans="1:12" s="13" customFormat="1" ht="21" customHeight="1">
      <c r="A32" s="5" t="s">
        <v>62</v>
      </c>
      <c r="B32" s="6" t="s">
        <v>63</v>
      </c>
      <c r="C32" s="7">
        <f>SUM(C33:C36)</f>
        <v>31687.489999999998</v>
      </c>
      <c r="D32" s="7">
        <f>SUM(D33:D36)</f>
        <v>9689.15</v>
      </c>
      <c r="E32" s="8">
        <f t="shared" si="0"/>
        <v>0.30577208860657629</v>
      </c>
      <c r="F32" s="8">
        <f>(D32/D6)</f>
        <v>3.0977541965463117E-2</v>
      </c>
      <c r="G32" s="7">
        <f>SUM(G33:G36)</f>
        <v>26445.719999999998</v>
      </c>
      <c r="H32" s="7">
        <f>SUM(H33:H36)</f>
        <v>11974.9</v>
      </c>
      <c r="I32" s="8">
        <f t="shared" si="1"/>
        <v>0.45281051149297508</v>
      </c>
      <c r="J32" s="8">
        <f>(H32/H6)</f>
        <v>4.0520958714601513E-2</v>
      </c>
      <c r="K32" s="8">
        <f t="shared" si="2"/>
        <v>0.80912157930337625</v>
      </c>
      <c r="L32" s="8">
        <f t="shared" si="3"/>
        <v>-0.14703842288639879</v>
      </c>
    </row>
    <row r="33" spans="1:12" s="13" customFormat="1" ht="21" customHeight="1">
      <c r="A33" s="1" t="s">
        <v>64</v>
      </c>
      <c r="B33" s="2" t="s">
        <v>65</v>
      </c>
      <c r="C33" s="3">
        <v>1774.09</v>
      </c>
      <c r="D33" s="3">
        <v>537.27</v>
      </c>
      <c r="E33" s="4">
        <f t="shared" si="0"/>
        <v>0.30284258408536208</v>
      </c>
      <c r="F33" s="4">
        <f>(D33/D6)</f>
        <v>1.7177259069974526E-3</v>
      </c>
      <c r="G33" s="3">
        <v>10578.14</v>
      </c>
      <c r="H33" s="3">
        <v>4447.99</v>
      </c>
      <c r="I33" s="4">
        <f t="shared" si="1"/>
        <v>0.42048885720930146</v>
      </c>
      <c r="J33" s="4">
        <f>(H33/H6)</f>
        <v>1.5051217058427241E-2</v>
      </c>
      <c r="K33" s="4">
        <f t="shared" si="2"/>
        <v>0.12078939026391697</v>
      </c>
      <c r="L33" s="4">
        <f t="shared" si="3"/>
        <v>-0.11764627312393938</v>
      </c>
    </row>
    <row r="34" spans="1:12" s="13" customFormat="1" ht="21" customHeight="1">
      <c r="A34" s="1" t="s">
        <v>66</v>
      </c>
      <c r="B34" s="2" t="s">
        <v>67</v>
      </c>
      <c r="C34" s="3">
        <v>8423.83</v>
      </c>
      <c r="D34" s="3">
        <v>1027.1400000000001</v>
      </c>
      <c r="E34" s="4">
        <f t="shared" si="0"/>
        <v>0.12193266008454588</v>
      </c>
      <c r="F34" s="4">
        <f>(D34/D6)</f>
        <v>3.2839075104014064E-3</v>
      </c>
      <c r="G34" s="3">
        <v>500</v>
      </c>
      <c r="H34" s="3">
        <v>204.68</v>
      </c>
      <c r="I34" s="4">
        <f t="shared" si="1"/>
        <v>0.40936</v>
      </c>
      <c r="J34" s="4">
        <f>(H34/H6)</f>
        <v>6.9260117660311466E-4</v>
      </c>
      <c r="K34" s="4">
        <f t="shared" si="2"/>
        <v>5.0182724252491697</v>
      </c>
      <c r="L34" s="4">
        <f t="shared" si="3"/>
        <v>-0.28742733991545411</v>
      </c>
    </row>
    <row r="35" spans="1:12" s="13" customFormat="1" ht="21" customHeight="1">
      <c r="A35" s="1" t="s">
        <v>68</v>
      </c>
      <c r="B35" s="2" t="s">
        <v>69</v>
      </c>
      <c r="C35" s="3">
        <v>20829.669999999998</v>
      </c>
      <c r="D35" s="3">
        <v>7987.03</v>
      </c>
      <c r="E35" s="4">
        <f t="shared" si="0"/>
        <v>0.38344486494505198</v>
      </c>
      <c r="F35" s="4">
        <f>(D35/D6)</f>
        <v>2.5535630783341454E-2</v>
      </c>
      <c r="G35" s="3">
        <v>14724.28</v>
      </c>
      <c r="H35" s="3">
        <v>7224.15</v>
      </c>
      <c r="I35" s="4">
        <f t="shared" si="1"/>
        <v>0.49062840424115811</v>
      </c>
      <c r="J35" s="4">
        <f>(H35/H6)</f>
        <v>2.4445254983180526E-2</v>
      </c>
      <c r="K35" s="4">
        <f t="shared" si="2"/>
        <v>1.1056013510239959</v>
      </c>
      <c r="L35" s="14">
        <f t="shared" si="3"/>
        <v>-0.10718353929610613</v>
      </c>
    </row>
    <row r="36" spans="1:12" s="13" customFormat="1" ht="21" customHeight="1">
      <c r="A36" s="1" t="s">
        <v>70</v>
      </c>
      <c r="B36" s="2" t="s">
        <v>71</v>
      </c>
      <c r="C36" s="3">
        <v>659.9</v>
      </c>
      <c r="D36" s="3">
        <v>137.71</v>
      </c>
      <c r="E36" s="4">
        <f t="shared" si="0"/>
        <v>0.20868313380815276</v>
      </c>
      <c r="F36" s="4">
        <f>(D36/D6)</f>
        <v>4.4027776472280086E-4</v>
      </c>
      <c r="G36" s="3">
        <v>643.29999999999995</v>
      </c>
      <c r="H36" s="3">
        <v>98.08</v>
      </c>
      <c r="I36" s="4">
        <f t="shared" si="1"/>
        <v>0.15246385823099642</v>
      </c>
      <c r="J36" s="4">
        <f>(H36/H6)</f>
        <v>3.3188549639062676E-4</v>
      </c>
      <c r="K36" s="4">
        <f t="shared" si="2"/>
        <v>1.404057911908646</v>
      </c>
      <c r="L36" s="14">
        <f t="shared" si="3"/>
        <v>5.6219275577156336E-2</v>
      </c>
    </row>
    <row r="37" spans="1:12" s="13" customFormat="1" ht="21" customHeight="1">
      <c r="A37" s="5" t="s">
        <v>72</v>
      </c>
      <c r="B37" s="6" t="s">
        <v>73</v>
      </c>
      <c r="C37" s="7">
        <f>SUM(C38:C42)</f>
        <v>297333.98</v>
      </c>
      <c r="D37" s="7">
        <f>SUM(D38:D42)</f>
        <v>188139.58000000002</v>
      </c>
      <c r="E37" s="8">
        <f t="shared" si="0"/>
        <v>0.63275505880626237</v>
      </c>
      <c r="F37" s="8">
        <f>(D37/D6)</f>
        <v>0.60150805125471329</v>
      </c>
      <c r="G37" s="7">
        <f>SUM(G38:G42)</f>
        <v>304646.93000000005</v>
      </c>
      <c r="H37" s="7">
        <f>SUM(H38:H42)</f>
        <v>178395.72000000003</v>
      </c>
      <c r="I37" s="8">
        <f t="shared" si="1"/>
        <v>0.5855818734165481</v>
      </c>
      <c r="J37" s="8">
        <f>(H37/H6)</f>
        <v>0.60365978880672178</v>
      </c>
      <c r="K37" s="8">
        <f t="shared" si="2"/>
        <v>1.0546193597021274</v>
      </c>
      <c r="L37" s="15">
        <f t="shared" si="3"/>
        <v>4.7173185389714267E-2</v>
      </c>
    </row>
    <row r="38" spans="1:12" s="13" customFormat="1" ht="21" customHeight="1">
      <c r="A38" s="1" t="s">
        <v>74</v>
      </c>
      <c r="B38" s="2" t="s">
        <v>75</v>
      </c>
      <c r="C38" s="3">
        <v>93122.76</v>
      </c>
      <c r="D38" s="3">
        <v>62218.11</v>
      </c>
      <c r="E38" s="4">
        <f t="shared" ref="E38:E57" si="4">(D38/C38)</f>
        <v>0.6681300038787511</v>
      </c>
      <c r="F38" s="4">
        <f>(D38/D6)</f>
        <v>0.19891983440619665</v>
      </c>
      <c r="G38" s="3">
        <v>88838.64</v>
      </c>
      <c r="H38" s="3">
        <v>50307</v>
      </c>
      <c r="I38" s="4">
        <f t="shared" ref="I38:I57" si="5">(H38/G38)</f>
        <v>0.5662738646156672</v>
      </c>
      <c r="J38" s="4">
        <f>(H38/H6)</f>
        <v>0.17023005370027794</v>
      </c>
      <c r="K38" s="4">
        <f t="shared" ref="K38:K57" si="6">(D38/H38)</f>
        <v>1.2367684417675473</v>
      </c>
      <c r="L38" s="14">
        <f t="shared" ref="L38:L57" si="7">(E38-I38)</f>
        <v>0.1018561392630839</v>
      </c>
    </row>
    <row r="39" spans="1:12" s="13" customFormat="1" ht="21" customHeight="1">
      <c r="A39" s="1" t="s">
        <v>76</v>
      </c>
      <c r="B39" s="2" t="s">
        <v>77</v>
      </c>
      <c r="C39" s="3">
        <v>156549.69</v>
      </c>
      <c r="D39" s="3">
        <v>97685.61</v>
      </c>
      <c r="E39" s="4">
        <f t="shared" si="4"/>
        <v>0.6239910791263783</v>
      </c>
      <c r="F39" s="4">
        <f>(D39/D6)</f>
        <v>0.31231429828177532</v>
      </c>
      <c r="G39" s="3">
        <v>167694.39000000001</v>
      </c>
      <c r="H39" s="3">
        <v>99931.14</v>
      </c>
      <c r="I39" s="4">
        <f t="shared" si="5"/>
        <v>0.59591224250256669</v>
      </c>
      <c r="J39" s="4">
        <f>(H39/H6)</f>
        <v>0.33814942907607276</v>
      </c>
      <c r="K39" s="4">
        <f t="shared" si="6"/>
        <v>0.97752922662545427</v>
      </c>
      <c r="L39" s="14">
        <f t="shared" si="7"/>
        <v>2.8078836623811609E-2</v>
      </c>
    </row>
    <row r="40" spans="1:12" s="13" customFormat="1" ht="21" customHeight="1">
      <c r="A40" s="1" t="s">
        <v>121</v>
      </c>
      <c r="B40" s="2">
        <v>703</v>
      </c>
      <c r="C40" s="3">
        <v>13694.1</v>
      </c>
      <c r="D40" s="3">
        <v>8973.6</v>
      </c>
      <c r="E40" s="4">
        <f t="shared" si="4"/>
        <v>0.65528950423905186</v>
      </c>
      <c r="F40" s="4"/>
      <c r="G40" s="3">
        <v>12403</v>
      </c>
      <c r="H40" s="3">
        <v>7053.66</v>
      </c>
      <c r="I40" s="4"/>
      <c r="J40" s="4"/>
      <c r="K40" s="4"/>
      <c r="L40" s="14"/>
    </row>
    <row r="41" spans="1:12" s="13" customFormat="1" ht="21" customHeight="1">
      <c r="A41" s="1" t="s">
        <v>78</v>
      </c>
      <c r="B41" s="2" t="s">
        <v>79</v>
      </c>
      <c r="C41" s="3">
        <v>9809.5499999999993</v>
      </c>
      <c r="D41" s="3">
        <v>6737.07</v>
      </c>
      <c r="E41" s="4">
        <f t="shared" si="4"/>
        <v>0.68678685566616204</v>
      </c>
      <c r="F41" s="4">
        <f>(D41/D6)</f>
        <v>2.153933716056234E-2</v>
      </c>
      <c r="G41" s="3">
        <v>9582.2000000000007</v>
      </c>
      <c r="H41" s="3">
        <v>7116.76</v>
      </c>
      <c r="I41" s="4">
        <f t="shared" si="5"/>
        <v>0.7427062678716787</v>
      </c>
      <c r="J41" s="4">
        <f>(H41/H6)</f>
        <v>2.4081866081698173E-2</v>
      </c>
      <c r="K41" s="4">
        <f t="shared" si="6"/>
        <v>0.94664847486777681</v>
      </c>
      <c r="L41" s="4">
        <f t="shared" si="7"/>
        <v>-5.5919412205516661E-2</v>
      </c>
    </row>
    <row r="42" spans="1:12" s="13" customFormat="1" ht="21" customHeight="1">
      <c r="A42" s="1" t="s">
        <v>80</v>
      </c>
      <c r="B42" s="2" t="s">
        <v>81</v>
      </c>
      <c r="C42" s="3">
        <v>24157.88</v>
      </c>
      <c r="D42" s="3">
        <v>12525.19</v>
      </c>
      <c r="E42" s="4">
        <f t="shared" si="4"/>
        <v>0.51847223349068705</v>
      </c>
      <c r="F42" s="4">
        <f>(D42/D6)</f>
        <v>4.0044750968908416E-2</v>
      </c>
      <c r="G42" s="3">
        <v>26128.7</v>
      </c>
      <c r="H42" s="3">
        <v>13987.16</v>
      </c>
      <c r="I42" s="4">
        <f t="shared" si="5"/>
        <v>0.53531786885685084</v>
      </c>
      <c r="J42" s="4">
        <f>(H42/H6)</f>
        <v>4.7330093186124786E-2</v>
      </c>
      <c r="K42" s="4">
        <f t="shared" si="6"/>
        <v>0.89547770955647898</v>
      </c>
      <c r="L42" s="14">
        <f t="shared" si="7"/>
        <v>-1.6845635366163791E-2</v>
      </c>
    </row>
    <row r="43" spans="1:12" s="13" customFormat="1" ht="21" customHeight="1">
      <c r="A43" s="5" t="s">
        <v>82</v>
      </c>
      <c r="B43" s="6" t="s">
        <v>83</v>
      </c>
      <c r="C43" s="7">
        <f>SUM(C44:C46)</f>
        <v>71388.53</v>
      </c>
      <c r="D43" s="7">
        <f>SUM(D44:D46)</f>
        <v>44477.560000000005</v>
      </c>
      <c r="E43" s="8">
        <f t="shared" si="4"/>
        <v>0.62303510101692816</v>
      </c>
      <c r="F43" s="8">
        <f>(D43/D6)</f>
        <v>0.14220086193540238</v>
      </c>
      <c r="G43" s="7">
        <f>SUM(G44:G46)</f>
        <v>82084.5</v>
      </c>
      <c r="H43" s="7">
        <f>SUM(H44:H46)</f>
        <v>35778.5</v>
      </c>
      <c r="I43" s="8">
        <f t="shared" si="5"/>
        <v>0.43587400788212149</v>
      </c>
      <c r="J43" s="8">
        <f>(H43/H6)</f>
        <v>0.12106816101765945</v>
      </c>
      <c r="K43" s="8">
        <f t="shared" si="6"/>
        <v>1.2431365205360763</v>
      </c>
      <c r="L43" s="15">
        <f t="shared" si="7"/>
        <v>0.18716109313480667</v>
      </c>
    </row>
    <row r="44" spans="1:12" s="13" customFormat="1" ht="21" customHeight="1">
      <c r="A44" s="1" t="s">
        <v>84</v>
      </c>
      <c r="B44" s="2" t="s">
        <v>85</v>
      </c>
      <c r="C44" s="3">
        <v>65682.53</v>
      </c>
      <c r="D44" s="3">
        <v>41465.97</v>
      </c>
      <c r="E44" s="4">
        <f t="shared" si="4"/>
        <v>0.63130896449938823</v>
      </c>
      <c r="F44" s="4">
        <f>(D44/D6)</f>
        <v>0.13257239549533598</v>
      </c>
      <c r="G44" s="3">
        <v>76601.8</v>
      </c>
      <c r="H44" s="3">
        <v>32827.870000000003</v>
      </c>
      <c r="I44" s="4">
        <f t="shared" si="5"/>
        <v>0.42855220112321124</v>
      </c>
      <c r="J44" s="4">
        <f>(H44/H6)</f>
        <v>0.11108374725119255</v>
      </c>
      <c r="K44" s="4">
        <f t="shared" si="6"/>
        <v>1.2631331243848596</v>
      </c>
      <c r="L44" s="14">
        <f t="shared" si="7"/>
        <v>0.20275676337617698</v>
      </c>
    </row>
    <row r="45" spans="1:12" s="13" customFormat="1" ht="21" customHeight="1">
      <c r="A45" s="1" t="s">
        <v>86</v>
      </c>
      <c r="B45" s="2" t="s">
        <v>87</v>
      </c>
      <c r="C45" s="3">
        <v>423</v>
      </c>
      <c r="D45" s="3">
        <v>180.29</v>
      </c>
      <c r="E45" s="4">
        <f t="shared" si="4"/>
        <v>0.4262174940898345</v>
      </c>
      <c r="F45" s="4">
        <f>(D45/D6)</f>
        <v>5.7641186698042092E-4</v>
      </c>
      <c r="G45" s="3">
        <v>350</v>
      </c>
      <c r="H45" s="3">
        <v>185.07</v>
      </c>
      <c r="I45" s="4">
        <f t="shared" si="5"/>
        <v>0.52877142857142856</v>
      </c>
      <c r="J45" s="4">
        <f>(H45/H6)</f>
        <v>6.2624438027134271E-4</v>
      </c>
      <c r="K45" s="4">
        <f t="shared" si="6"/>
        <v>0.97417193494353482</v>
      </c>
      <c r="L45" s="14">
        <f t="shared" si="7"/>
        <v>-0.10255393448159406</v>
      </c>
    </row>
    <row r="46" spans="1:12" s="13" customFormat="1" ht="21" customHeight="1">
      <c r="A46" s="1" t="s">
        <v>88</v>
      </c>
      <c r="B46" s="2" t="s">
        <v>89</v>
      </c>
      <c r="C46" s="3">
        <v>5283</v>
      </c>
      <c r="D46" s="3">
        <v>2831.3</v>
      </c>
      <c r="E46" s="4">
        <f t="shared" si="4"/>
        <v>0.53592655688056035</v>
      </c>
      <c r="F46" s="4">
        <f>(D46/D6)</f>
        <v>9.0520545730859488E-3</v>
      </c>
      <c r="G46" s="3">
        <v>5132.7</v>
      </c>
      <c r="H46" s="3">
        <v>2765.56</v>
      </c>
      <c r="I46" s="4">
        <f t="shared" si="5"/>
        <v>0.53881193134217864</v>
      </c>
      <c r="J46" s="4">
        <f>(H46/H6)</f>
        <v>9.3581693861955716E-3</v>
      </c>
      <c r="K46" s="4">
        <f t="shared" si="6"/>
        <v>1.0237709541647986</v>
      </c>
      <c r="L46" s="14">
        <f t="shared" si="7"/>
        <v>-2.8853744616182952E-3</v>
      </c>
    </row>
    <row r="47" spans="1:12" s="13" customFormat="1" ht="21" customHeight="1">
      <c r="A47" s="5" t="s">
        <v>90</v>
      </c>
      <c r="B47" s="6" t="s">
        <v>91</v>
      </c>
      <c r="C47" s="7">
        <f>SUM(C48:C51)</f>
        <v>17732.22</v>
      </c>
      <c r="D47" s="7">
        <f>SUM(D48:D51)</f>
        <v>5776.3499999999995</v>
      </c>
      <c r="E47" s="8">
        <f t="shared" si="4"/>
        <v>0.32575447405908559</v>
      </c>
      <c r="F47" s="8">
        <f>(D47/D6)</f>
        <v>1.8467783503424227E-2</v>
      </c>
      <c r="G47" s="7">
        <f>SUM(G48:G51)</f>
        <v>17854.11</v>
      </c>
      <c r="H47" s="7">
        <f>SUM(H48:H51)</f>
        <v>3815.23</v>
      </c>
      <c r="I47" s="8">
        <f t="shared" si="5"/>
        <v>0.21368917296913706</v>
      </c>
      <c r="J47" s="8">
        <f>(H47/H6)</f>
        <v>1.2910068335995216E-2</v>
      </c>
      <c r="K47" s="8">
        <f t="shared" si="6"/>
        <v>1.5140240562167941</v>
      </c>
      <c r="L47" s="8">
        <f t="shared" si="7"/>
        <v>0.11206530108994853</v>
      </c>
    </row>
    <row r="48" spans="1:12" s="13" customFormat="1" ht="21" customHeight="1">
      <c r="A48" s="1" t="s">
        <v>92</v>
      </c>
      <c r="B48" s="2" t="s">
        <v>93</v>
      </c>
      <c r="C48" s="3">
        <v>3446</v>
      </c>
      <c r="D48" s="3">
        <v>1966.23</v>
      </c>
      <c r="E48" s="4">
        <f t="shared" si="4"/>
        <v>0.57058328496807897</v>
      </c>
      <c r="F48" s="4">
        <f>(D48/D6)</f>
        <v>6.2863070897604583E-3</v>
      </c>
      <c r="G48" s="3">
        <v>3093.2</v>
      </c>
      <c r="H48" s="3">
        <v>1763.78</v>
      </c>
      <c r="I48" s="4">
        <f t="shared" si="5"/>
        <v>0.57021207810681496</v>
      </c>
      <c r="J48" s="4">
        <f>(H48/H6)</f>
        <v>5.9683217865401676E-3</v>
      </c>
      <c r="K48" s="4">
        <f t="shared" si="6"/>
        <v>1.1147818888977084</v>
      </c>
      <c r="L48" s="4">
        <f t="shared" si="7"/>
        <v>3.7120686126401736E-4</v>
      </c>
    </row>
    <row r="49" spans="1:12" s="13" customFormat="1" ht="21" customHeight="1">
      <c r="A49" s="1" t="s">
        <v>94</v>
      </c>
      <c r="B49" s="2" t="s">
        <v>95</v>
      </c>
      <c r="C49" s="3">
        <v>3004.21</v>
      </c>
      <c r="D49" s="3">
        <v>1842.63</v>
      </c>
      <c r="E49" s="4">
        <f t="shared" si="4"/>
        <v>0.61334926652930388</v>
      </c>
      <c r="F49" s="4">
        <f>(D49/D6)</f>
        <v>5.8911409310229796E-3</v>
      </c>
      <c r="G49" s="3">
        <v>514.52</v>
      </c>
      <c r="H49" s="3">
        <v>233.67</v>
      </c>
      <c r="I49" s="4">
        <f t="shared" si="5"/>
        <v>0.4541514421208116</v>
      </c>
      <c r="J49" s="4">
        <f>(H49/H6)</f>
        <v>7.906982457340716E-4</v>
      </c>
      <c r="K49" s="4">
        <f t="shared" si="6"/>
        <v>7.8856079085890372</v>
      </c>
      <c r="L49" s="4">
        <f t="shared" si="7"/>
        <v>0.15919782440849228</v>
      </c>
    </row>
    <row r="50" spans="1:12" s="13" customFormat="1" ht="21" customHeight="1">
      <c r="A50" s="1" t="s">
        <v>96</v>
      </c>
      <c r="B50" s="2" t="s">
        <v>97</v>
      </c>
      <c r="C50" s="3">
        <v>10738.36</v>
      </c>
      <c r="D50" s="3">
        <v>1640.21</v>
      </c>
      <c r="E50" s="4">
        <f t="shared" si="4"/>
        <v>0.15274306318655734</v>
      </c>
      <c r="F50" s="4">
        <f>(D50/D6)</f>
        <v>5.2439764176601929E-3</v>
      </c>
      <c r="G50" s="3">
        <v>13706.57</v>
      </c>
      <c r="H50" s="3">
        <v>1492.71</v>
      </c>
      <c r="I50" s="4">
        <f t="shared" si="5"/>
        <v>0.10890470774234547</v>
      </c>
      <c r="J50" s="4">
        <f>(H50/H6)</f>
        <v>5.0510685085364236E-3</v>
      </c>
      <c r="K50" s="4">
        <f t="shared" si="6"/>
        <v>1.0988135672702668</v>
      </c>
      <c r="L50" s="14">
        <f t="shared" si="7"/>
        <v>4.3838355444211871E-2</v>
      </c>
    </row>
    <row r="51" spans="1:12" s="13" customFormat="1" ht="21" customHeight="1">
      <c r="A51" s="1" t="s">
        <v>98</v>
      </c>
      <c r="B51" s="2" t="s">
        <v>99</v>
      </c>
      <c r="C51" s="3">
        <v>543.65</v>
      </c>
      <c r="D51" s="3">
        <v>327.27999999999997</v>
      </c>
      <c r="E51" s="4">
        <f t="shared" si="4"/>
        <v>0.60200496643060786</v>
      </c>
      <c r="F51" s="4">
        <f>(D51/D6)</f>
        <v>1.0463590649805988E-3</v>
      </c>
      <c r="G51" s="3">
        <v>539.82000000000005</v>
      </c>
      <c r="H51" s="3">
        <v>325.07</v>
      </c>
      <c r="I51" s="4">
        <f t="shared" si="5"/>
        <v>0.60218220888444285</v>
      </c>
      <c r="J51" s="4">
        <f>(H51/H6)</f>
        <v>1.0999797951845537E-3</v>
      </c>
      <c r="K51" s="4">
        <f t="shared" si="6"/>
        <v>1.0067985357000031</v>
      </c>
      <c r="L51" s="14">
        <f t="shared" si="7"/>
        <v>-1.7724245383499149E-4</v>
      </c>
    </row>
    <row r="52" spans="1:12" s="13" customFormat="1" ht="21" customHeight="1">
      <c r="A52" s="5" t="s">
        <v>100</v>
      </c>
      <c r="B52" s="6" t="s">
        <v>101</v>
      </c>
      <c r="C52" s="7">
        <f>SUM(C53:C53)</f>
        <v>4076.57</v>
      </c>
      <c r="D52" s="7">
        <f>SUM(D53:D53)</f>
        <v>2743.77</v>
      </c>
      <c r="E52" s="8">
        <f t="shared" si="4"/>
        <v>0.67305847808329056</v>
      </c>
      <c r="F52" s="8">
        <f>(D52/D6)</f>
        <v>8.7722091533910338E-3</v>
      </c>
      <c r="G52" s="7">
        <f>SUM(G53:G53)</f>
        <v>4296.8900000000003</v>
      </c>
      <c r="H52" s="7">
        <f>SUM(H53:H53)</f>
        <v>3281.77</v>
      </c>
      <c r="I52" s="8">
        <f t="shared" si="5"/>
        <v>0.76375471561990183</v>
      </c>
      <c r="J52" s="8">
        <f>(H52/H6)</f>
        <v>1.1104933375712348E-2</v>
      </c>
      <c r="K52" s="8">
        <f t="shared" si="6"/>
        <v>0.8360640751789431</v>
      </c>
      <c r="L52" s="15">
        <f t="shared" si="7"/>
        <v>-9.0696237536611268E-2</v>
      </c>
    </row>
    <row r="53" spans="1:12" s="13" customFormat="1" ht="21" customHeight="1">
      <c r="A53" s="1" t="s">
        <v>102</v>
      </c>
      <c r="B53" s="2" t="s">
        <v>103</v>
      </c>
      <c r="C53" s="3">
        <v>4076.57</v>
      </c>
      <c r="D53" s="3">
        <v>2743.77</v>
      </c>
      <c r="E53" s="4">
        <f t="shared" si="4"/>
        <v>0.67305847808329056</v>
      </c>
      <c r="F53" s="4">
        <f>(D53/D6)</f>
        <v>8.7722091533910338E-3</v>
      </c>
      <c r="G53" s="3">
        <v>4296.8900000000003</v>
      </c>
      <c r="H53" s="3">
        <v>3281.77</v>
      </c>
      <c r="I53" s="4">
        <f t="shared" si="5"/>
        <v>0.76375471561990183</v>
      </c>
      <c r="J53" s="4">
        <f>(H53/H6)</f>
        <v>1.1104933375712348E-2</v>
      </c>
      <c r="K53" s="4">
        <f t="shared" si="6"/>
        <v>0.8360640751789431</v>
      </c>
      <c r="L53" s="4">
        <f t="shared" si="7"/>
        <v>-9.0696237536611268E-2</v>
      </c>
    </row>
    <row r="54" spans="1:12" s="13" customFormat="1" ht="21" customHeight="1">
      <c r="A54" s="5" t="s">
        <v>104</v>
      </c>
      <c r="B54" s="6" t="s">
        <v>105</v>
      </c>
      <c r="C54" s="7">
        <f>SUM(C55:C55)</f>
        <v>1735.13</v>
      </c>
      <c r="D54" s="7">
        <f>SUM(D55:D55)</f>
        <v>910.94</v>
      </c>
      <c r="E54" s="8">
        <f t="shared" si="4"/>
        <v>0.52499812694149717</v>
      </c>
      <c r="F54" s="8">
        <f>(D54/D6)</f>
        <v>2.9124001669928708E-3</v>
      </c>
      <c r="G54" s="7">
        <f>SUM(G55:G55)</f>
        <v>1600</v>
      </c>
      <c r="H54" s="7">
        <f>SUM(H55:H55)</f>
        <v>816.07</v>
      </c>
      <c r="I54" s="8">
        <f t="shared" si="5"/>
        <v>0.51004375000000002</v>
      </c>
      <c r="J54" s="8">
        <f>(H54/H6)</f>
        <v>2.7614375717730298E-3</v>
      </c>
      <c r="K54" s="8">
        <f t="shared" si="6"/>
        <v>1.1162522822797063</v>
      </c>
      <c r="L54" s="15">
        <f t="shared" si="7"/>
        <v>1.4954376941497149E-2</v>
      </c>
    </row>
    <row r="55" spans="1:12" s="13" customFormat="1" ht="21" customHeight="1">
      <c r="A55" s="1" t="s">
        <v>106</v>
      </c>
      <c r="B55" s="2" t="s">
        <v>107</v>
      </c>
      <c r="C55" s="3">
        <v>1735.13</v>
      </c>
      <c r="D55" s="3">
        <v>910.94</v>
      </c>
      <c r="E55" s="4">
        <f t="shared" si="4"/>
        <v>0.52499812694149717</v>
      </c>
      <c r="F55" s="4">
        <f>(D55/D6)</f>
        <v>2.9124001669928708E-3</v>
      </c>
      <c r="G55" s="3">
        <v>1600</v>
      </c>
      <c r="H55" s="3">
        <v>816.07</v>
      </c>
      <c r="I55" s="4">
        <f t="shared" si="5"/>
        <v>0.51004375000000002</v>
      </c>
      <c r="J55" s="4">
        <f>(H55/H6)</f>
        <v>2.7614375717730298E-3</v>
      </c>
      <c r="K55" s="4">
        <f t="shared" si="6"/>
        <v>1.1162522822797063</v>
      </c>
      <c r="L55" s="4">
        <f t="shared" si="7"/>
        <v>1.4954376941497149E-2</v>
      </c>
    </row>
    <row r="56" spans="1:12" s="13" customFormat="1" ht="41.1" customHeight="1">
      <c r="A56" s="5" t="s">
        <v>108</v>
      </c>
      <c r="B56" s="6" t="s">
        <v>109</v>
      </c>
      <c r="C56" s="7">
        <f>SUM(C57:C57)</f>
        <v>26</v>
      </c>
      <c r="D56" s="7">
        <f>SUM(D57:D57)</f>
        <v>10.5</v>
      </c>
      <c r="E56" s="8">
        <f t="shared" si="4"/>
        <v>0.40384615384615385</v>
      </c>
      <c r="F56" s="8">
        <f>(D56/D6)</f>
        <v>3.3569940669446E-5</v>
      </c>
      <c r="G56" s="7">
        <f>SUM(G57:G57)</f>
        <v>80</v>
      </c>
      <c r="H56" s="7">
        <f>SUM(H57:H57)</f>
        <v>10.58</v>
      </c>
      <c r="I56" s="8">
        <f t="shared" si="5"/>
        <v>0.13225000000000001</v>
      </c>
      <c r="J56" s="8">
        <f>(H56/H6)</f>
        <v>3.5800862069869811E-5</v>
      </c>
      <c r="K56" s="8">
        <f t="shared" si="6"/>
        <v>0.99243856332703217</v>
      </c>
      <c r="L56" s="8">
        <f t="shared" si="7"/>
        <v>0.27159615384615388</v>
      </c>
    </row>
    <row r="57" spans="1:12" s="13" customFormat="1" ht="21" customHeight="1">
      <c r="A57" s="1" t="s">
        <v>110</v>
      </c>
      <c r="B57" s="2" t="s">
        <v>111</v>
      </c>
      <c r="C57" s="3">
        <v>26</v>
      </c>
      <c r="D57" s="3">
        <v>10.5</v>
      </c>
      <c r="E57" s="4">
        <f t="shared" si="4"/>
        <v>0.40384615384615385</v>
      </c>
      <c r="F57" s="4">
        <f>(D57/D6)</f>
        <v>3.3569940669446E-5</v>
      </c>
      <c r="G57" s="3">
        <v>80</v>
      </c>
      <c r="H57" s="3">
        <v>10.58</v>
      </c>
      <c r="I57" s="4">
        <f t="shared" si="5"/>
        <v>0.13225000000000001</v>
      </c>
      <c r="J57" s="4">
        <f>(H57/H6)</f>
        <v>3.5800862069869811E-5</v>
      </c>
      <c r="K57" s="4">
        <f t="shared" si="6"/>
        <v>0.99243856332703217</v>
      </c>
      <c r="L57" s="4">
        <f t="shared" si="7"/>
        <v>0.27159615384615388</v>
      </c>
    </row>
    <row r="58" spans="1:12" s="13" customFormat="1" ht="60.95" customHeight="1">
      <c r="A58" s="5" t="s">
        <v>112</v>
      </c>
      <c r="B58" s="6" t="s">
        <v>113</v>
      </c>
      <c r="C58" s="7"/>
      <c r="D58" s="7"/>
      <c r="E58" s="8"/>
      <c r="F58" s="8"/>
      <c r="G58" s="7"/>
      <c r="H58" s="7"/>
      <c r="I58" s="8"/>
      <c r="J58" s="8"/>
      <c r="K58" s="8"/>
      <c r="L58" s="8"/>
    </row>
    <row r="59" spans="1:12" s="13" customFormat="1" ht="41.1" customHeight="1">
      <c r="A59" s="1" t="s">
        <v>114</v>
      </c>
      <c r="B59" s="2" t="s">
        <v>115</v>
      </c>
      <c r="C59" s="3"/>
      <c r="D59" s="3"/>
      <c r="E59" s="4"/>
      <c r="F59" s="4"/>
      <c r="G59" s="3"/>
      <c r="H59" s="3"/>
      <c r="I59" s="4"/>
      <c r="J59" s="4"/>
      <c r="K59" s="4"/>
      <c r="L59" s="4"/>
    </row>
    <row r="60" spans="1:12" s="13" customFormat="1" ht="21" customHeight="1">
      <c r="A60" s="1" t="s">
        <v>116</v>
      </c>
      <c r="B60" s="2" t="s">
        <v>117</v>
      </c>
      <c r="C60" s="3"/>
      <c r="D60" s="3"/>
      <c r="E60" s="4"/>
      <c r="F60" s="4"/>
      <c r="G60" s="3"/>
      <c r="H60" s="3"/>
      <c r="I60" s="4"/>
      <c r="J60" s="4"/>
      <c r="K60" s="4"/>
      <c r="L60" s="4"/>
    </row>
    <row r="61" spans="1:12" s="13" customFormat="1" ht="21" customHeight="1">
      <c r="A61" s="1" t="s">
        <v>118</v>
      </c>
      <c r="B61" s="2" t="s">
        <v>119</v>
      </c>
      <c r="C61" s="3"/>
      <c r="D61" s="3"/>
      <c r="E61" s="4"/>
      <c r="F61" s="4"/>
      <c r="G61" s="3"/>
      <c r="H61" s="3"/>
      <c r="I61" s="4"/>
      <c r="J61" s="4"/>
      <c r="K61" s="4"/>
      <c r="L61" s="4"/>
    </row>
  </sheetData>
  <mergeCells count="16">
    <mergeCell ref="A1:O1"/>
    <mergeCell ref="A2:O2"/>
    <mergeCell ref="A4:A5"/>
    <mergeCell ref="B4:B5"/>
    <mergeCell ref="C5"/>
    <mergeCell ref="D5"/>
    <mergeCell ref="E5"/>
    <mergeCell ref="F5"/>
    <mergeCell ref="C4:F4"/>
    <mergeCell ref="G5"/>
    <mergeCell ref="L5"/>
    <mergeCell ref="G4:L4"/>
    <mergeCell ref="H5"/>
    <mergeCell ref="I5"/>
    <mergeCell ref="J5"/>
    <mergeCell ref="K5"/>
  </mergeCells>
  <phoneticPr fontId="0" type="noConversion"/>
  <pageMargins left="0.4" right="0.27999999999999997" top="0.76" bottom="0.44000000000000006" header="0.3" footer="0.3"/>
  <pageSetup paperSize="9" scale="70" orientation="landscape" r:id="rId1"/>
  <headerFooter>
    <odd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oddHeader>
    <even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evenHeader>
    <first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firstHeader>
  </headerFooter>
  <colBreaks count="1" manualBreakCount="1">
    <brk id="2" max="1638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Таблица</vt:lpstr>
      <vt:lpstr>Таблица!Заголовки_для_печати</vt:lpstr>
      <vt:lpstr>Таблица!Область_печати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</dc:creator>
  <cp:lastModifiedBy>FO</cp:lastModifiedBy>
  <cp:lastPrinted>2018-08-14T06:47:56Z</cp:lastPrinted>
  <dcterms:created xsi:type="dcterms:W3CDTF">2017-03-10T06:35:34Z</dcterms:created>
  <dcterms:modified xsi:type="dcterms:W3CDTF">2018-08-14T06:49:06Z</dcterms:modified>
</cp:coreProperties>
</file>