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D6" i="1"/>
  <c r="D58"/>
  <c r="F58" s="1"/>
  <c r="C58"/>
  <c r="E40"/>
  <c r="H56"/>
  <c r="K56" s="1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6" s="1"/>
  <c r="C18"/>
  <c r="C16"/>
  <c r="C7"/>
  <c r="E57"/>
  <c r="L57" s="1"/>
  <c r="E55"/>
  <c r="E53"/>
  <c r="E51"/>
  <c r="E50"/>
  <c r="L50" s="1"/>
  <c r="E49"/>
  <c r="E48"/>
  <c r="E46"/>
  <c r="E45"/>
  <c r="L45" s="1"/>
  <c r="E44"/>
  <c r="E42"/>
  <c r="E41"/>
  <c r="E39"/>
  <c r="E38"/>
  <c r="E36"/>
  <c r="E35"/>
  <c r="L35" s="1"/>
  <c r="E34"/>
  <c r="L34" s="1"/>
  <c r="E33"/>
  <c r="E31"/>
  <c r="E30"/>
  <c r="E29"/>
  <c r="E28"/>
  <c r="E27"/>
  <c r="E26"/>
  <c r="E25"/>
  <c r="L25" s="1"/>
  <c r="E24"/>
  <c r="E22"/>
  <c r="E21"/>
  <c r="L21" s="1"/>
  <c r="E20"/>
  <c r="E19"/>
  <c r="L19" s="1"/>
  <c r="E17"/>
  <c r="E15"/>
  <c r="E14"/>
  <c r="L14" s="1"/>
  <c r="E13"/>
  <c r="L13" s="1"/>
  <c r="E12"/>
  <c r="E11"/>
  <c r="E10"/>
  <c r="E9"/>
  <c r="E8"/>
  <c r="I57"/>
  <c r="I55"/>
  <c r="I53"/>
  <c r="I51"/>
  <c r="I50"/>
  <c r="I49"/>
  <c r="I48"/>
  <c r="I46"/>
  <c r="I45"/>
  <c r="I44"/>
  <c r="I42"/>
  <c r="L42" s="1"/>
  <c r="I41"/>
  <c r="I39"/>
  <c r="I38"/>
  <c r="I36"/>
  <c r="I35"/>
  <c r="I34"/>
  <c r="I33"/>
  <c r="I31"/>
  <c r="I30"/>
  <c r="L30" s="1"/>
  <c r="I29"/>
  <c r="I28"/>
  <c r="I27"/>
  <c r="I26"/>
  <c r="L26" s="1"/>
  <c r="I25"/>
  <c r="I24"/>
  <c r="I22"/>
  <c r="I21"/>
  <c r="I20"/>
  <c r="I19"/>
  <c r="I17"/>
  <c r="L17" s="1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7"/>
  <c r="L22"/>
  <c r="E58" l="1"/>
  <c r="L51"/>
  <c r="L46"/>
  <c r="L10"/>
  <c r="L11"/>
  <c r="L15"/>
  <c r="L55"/>
  <c r="L53"/>
  <c r="L49"/>
  <c r="L48"/>
  <c r="L44"/>
  <c r="H6"/>
  <c r="J56" s="1"/>
  <c r="L41"/>
  <c r="L38"/>
  <c r="L36"/>
  <c r="L33"/>
  <c r="L31"/>
  <c r="L29"/>
  <c r="L24"/>
  <c r="E56"/>
  <c r="K16"/>
  <c r="K7"/>
  <c r="F33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L39"/>
  <c r="L28"/>
  <c r="L20"/>
  <c r="L12"/>
  <c r="L8"/>
  <c r="L16" l="1"/>
  <c r="F50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<sst xmlns="http://schemas.openxmlformats.org/spreadsheetml/2006/main" count="126" uniqueCount="126">
  <si>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</si>
  <si>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</si>
  <si>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</si>
  <si>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</si>
  <si>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</si>
  <si>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</si>
  <si>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</si>
  <si>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</si>
  <si>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</si>
  <si>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</si>
  <si>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</si>
  <si>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</si>
  <si>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</si>
  <si>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</si>
  <si>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</si>
  <si>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</si>
  <si>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</si>
  <si>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</si>
  <si>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</si>
  <si>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</si>
  <si>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</si>
  <si>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</si>
  <si>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</si>
  <si>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</si>
  <si>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</si>
  <si>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</si>
  <si>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</si>
  <si>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</si>
  <si>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</si>
  <si>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</si>
  <si>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</si>
  <si>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</si>
  <si>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</si>
  <si>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</si>
  <si>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</si>
  <si>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</si>
  <si>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</si>
  <si>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</si>
  <si>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</si>
  <si>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</si>
  <si>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</si>
  <si>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</si>
  <si>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</si>
  <si>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</si>
  <si>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</si>
  <si>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</si>
  <si>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</si>
  <si>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</si>
  <si>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</si>
  <si>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</si>
  <si>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</si>
  <si>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</si>
  <si>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</si>
  <si>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</si>
  <si>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</si>
  <si>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</si>
  <si>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</si>
  <si>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</si>
  <si>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</si>
  <si>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</si>
  <si>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</si>
  <si>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</si>
  <si>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</si>
  <si>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</si>
  <si>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</si>
  <si>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</si>
  <si>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</si>
  <si>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</si>
  <si>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</si>
  <si>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</si>
  <si>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</si>
  <si>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</si>
  <si>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</si>
  <si>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</si>
  <si>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</si>
  <si>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</si>
  <si>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</si>
  <si>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</si>
  <si>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</si>
  <si>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</si>
  <si>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</si>
  <si>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</si>
  <si>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</si>
  <si>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</si>
  <si>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</si>
  <si>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</si>
  <si>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</si>
  <si>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</si>
  <si>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</si>
  <si>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</si>
  <si>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</si>
  <si>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</si>
  <si>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</si>
  <si>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</si>
  <si>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</si>
  <si>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</si>
  <si>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</si>
  <si>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</si>
  <si>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</si>
  <si>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</si>
  <si>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</si>
  <si>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</si>
  <si>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</si>
  <si>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</si>
  <si>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</si>
  <si>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</si>
  <si>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</si>
  <si>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</si>
  <si>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</si>
  <si>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</si>
  <si>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</si>
  <si>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</si>
  <si>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</si>
  <si>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</si>
  <si>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</si>
  <si>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</si>
  <si>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</si>
  <si>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</si>
  <si>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</si>
  <si>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</si>
  <si>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</si>
  <si>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</si>
  <si>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</si>
  <si>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Информация об исполнении за январь-апрель месяц 2017 года, 2018 года в разрезе разделов, подразделов классификации расходов</t>
  </si>
  <si>
    <t>за январь-апрель месяц 2018 года</t>
  </si>
  <si>
    <t>Дополнительное образование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</si>
</sst>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topLeftCell="C52" workbookViewId="0">
      <selection activeCell="C32" sqref="C32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  <c r="N2" s="17"/>
      <c r="O2" s="17"/>
    </row>
    <row r="4" spans="1:15" s="13" customFormat="1" ht="20.100000000000001" customHeight="1">
      <c r="A4" s="19" t="s">
        <v>0</v>
      </c>
      <c r="B4" s="20" t="s">
        <v>1</v>
      </c>
      <c r="C4" s="22" t="s">
        <v>124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(C7+C16+C18+C23+C32+C37+C43+C47+C52+C56+C54+C58)</f>
        <v>514130.25000000006</v>
      </c>
      <c r="D6" s="3">
        <f>(D7+D16+D18+D23+D32+D37+D43+D47+D52+D56+D54+D58)</f>
        <v>167509.66</v>
      </c>
      <c r="E6" s="4">
        <f t="shared" ref="E6:E37" si="0">(D6/C6)</f>
        <v>0.3258117179450149</v>
      </c>
      <c r="F6" s="4">
        <v>1</v>
      </c>
      <c r="G6" s="3">
        <f>(G7+G16+G18+G23+G32+G37+G43+G47+G52+G56+G54)</f>
        <v>515420.69000000006</v>
      </c>
      <c r="H6" s="3">
        <f>(H7+H16+H18+H23+H32+H37+H43+H47+H52+H56+H54)</f>
        <v>162867.78000000003</v>
      </c>
      <c r="I6" s="4">
        <f t="shared" ref="I6:I37" si="1">(H6/G6)</f>
        <v>0.31598999256316235</v>
      </c>
      <c r="J6" s="4">
        <v>1</v>
      </c>
      <c r="K6" s="4">
        <f t="shared" ref="K6:K37" si="2">(D6/H6)</f>
        <v>1.0285009103703628</v>
      </c>
      <c r="L6" s="14">
        <f t="shared" ref="L6:L37" si="3">(E6-I6)</f>
        <v>9.8217253818525529E-3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70401.290000000008</v>
      </c>
      <c r="D7" s="7">
        <f>SUM(D8:D15)</f>
        <v>25294.55</v>
      </c>
      <c r="E7" s="8">
        <f t="shared" si="0"/>
        <v>0.35929100162795308</v>
      </c>
      <c r="F7" s="8">
        <f>(D7/D6)</f>
        <v>0.15100353018446816</v>
      </c>
      <c r="G7" s="7">
        <f>SUM(G8:G15)</f>
        <v>60711.580000000009</v>
      </c>
      <c r="H7" s="7">
        <f>SUM(H8:H15)</f>
        <v>23902.47</v>
      </c>
      <c r="I7" s="8">
        <f t="shared" si="1"/>
        <v>0.39370528653676939</v>
      </c>
      <c r="J7" s="8">
        <f>(H7/H6)</f>
        <v>0.14675996688847848</v>
      </c>
      <c r="K7" s="8">
        <f t="shared" si="2"/>
        <v>1.0582400061583592</v>
      </c>
      <c r="L7" s="15">
        <f t="shared" si="3"/>
        <v>-3.4414284908816317E-2</v>
      </c>
    </row>
    <row r="8" spans="1:15" s="13" customFormat="1" ht="41.1" customHeight="1">
      <c r="A8" s="1" t="s">
        <v>16</v>
      </c>
      <c r="B8" s="2" t="s">
        <v>17</v>
      </c>
      <c r="C8" s="3">
        <v>5865.2</v>
      </c>
      <c r="D8" s="3">
        <v>2161.7600000000002</v>
      </c>
      <c r="E8" s="4">
        <f t="shared" si="0"/>
        <v>0.36857396167223627</v>
      </c>
      <c r="F8" s="4">
        <f>(D8/D6)</f>
        <v>1.2905285581738989E-2</v>
      </c>
      <c r="G8" s="3">
        <v>5620.77</v>
      </c>
      <c r="H8" s="3">
        <v>2027.29</v>
      </c>
      <c r="I8" s="4">
        <f t="shared" si="1"/>
        <v>0.36067834122371129</v>
      </c>
      <c r="J8" s="4">
        <f>(H8/H6)</f>
        <v>1.2447458914218636E-2</v>
      </c>
      <c r="K8" s="4">
        <f t="shared" si="2"/>
        <v>1.0663299281306573</v>
      </c>
      <c r="L8" s="14">
        <f t="shared" si="3"/>
        <v>7.895620448524987E-3</v>
      </c>
    </row>
    <row r="9" spans="1:15" s="13" customFormat="1" ht="60.95" customHeight="1">
      <c r="A9" s="1" t="s">
        <v>18</v>
      </c>
      <c r="B9" s="2" t="s">
        <v>19</v>
      </c>
      <c r="C9" s="3">
        <v>896.1</v>
      </c>
      <c r="D9" s="3">
        <v>330.97</v>
      </c>
      <c r="E9" s="4">
        <f t="shared" si="0"/>
        <v>0.369344939180895</v>
      </c>
      <c r="F9" s="4">
        <f>(D9/D6)</f>
        <v>1.9758263493580013E-3</v>
      </c>
      <c r="G9" s="3">
        <v>593.63</v>
      </c>
      <c r="H9" s="3">
        <v>266.5</v>
      </c>
      <c r="I9" s="4">
        <f t="shared" si="1"/>
        <v>0.44893283695231034</v>
      </c>
      <c r="J9" s="4">
        <f>(H9/H6)</f>
        <v>1.6362966327655474E-3</v>
      </c>
      <c r="K9" s="4">
        <f t="shared" si="2"/>
        <v>1.2419136960600377</v>
      </c>
      <c r="L9" s="14">
        <f t="shared" si="3"/>
        <v>-7.9587897771415339E-2</v>
      </c>
    </row>
    <row r="10" spans="1:15" s="13" customFormat="1" ht="60.95" customHeight="1">
      <c r="A10" s="1" t="s">
        <v>20</v>
      </c>
      <c r="B10" s="2" t="s">
        <v>21</v>
      </c>
      <c r="C10" s="3">
        <v>26901.56</v>
      </c>
      <c r="D10" s="3">
        <v>10210.32</v>
      </c>
      <c r="E10" s="4">
        <f t="shared" si="0"/>
        <v>0.37954378853865722</v>
      </c>
      <c r="F10" s="4">
        <f>(D10/D6)</f>
        <v>6.095361903307546E-2</v>
      </c>
      <c r="G10" s="3">
        <v>19306.990000000002</v>
      </c>
      <c r="H10" s="3">
        <v>8915.7099999999991</v>
      </c>
      <c r="I10" s="4">
        <f t="shared" si="1"/>
        <v>0.46178663789643015</v>
      </c>
      <c r="J10" s="4">
        <f>(H10/H6)</f>
        <v>5.4742012201553905E-2</v>
      </c>
      <c r="K10" s="4">
        <f t="shared" si="2"/>
        <v>1.1452054855978941</v>
      </c>
      <c r="L10" s="14">
        <f t="shared" si="3"/>
        <v>-8.2242849357772929E-2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3158.24</v>
      </c>
      <c r="E12" s="4">
        <f t="shared" si="0"/>
        <v>0.37252841227433836</v>
      </c>
      <c r="F12" s="4">
        <f>(D12/D6)</f>
        <v>1.885407683353903E-2</v>
      </c>
      <c r="G12" s="3">
        <v>8296.6</v>
      </c>
      <c r="H12" s="3">
        <v>2994.54</v>
      </c>
      <c r="I12" s="4">
        <f t="shared" si="1"/>
        <v>0.36093580502856593</v>
      </c>
      <c r="J12" s="4">
        <f>(H12/H6)</f>
        <v>1.8386325398430551E-2</v>
      </c>
      <c r="K12" s="4">
        <f t="shared" si="2"/>
        <v>1.0546661590761852</v>
      </c>
      <c r="L12" s="14">
        <f t="shared" si="3"/>
        <v>1.1592607245772435E-2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50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460.61</v>
      </c>
      <c r="D14" s="3"/>
      <c r="E14" s="4">
        <f t="shared" si="0"/>
        <v>0</v>
      </c>
      <c r="F14" s="4">
        <f>(D14/D6)</f>
        <v>0</v>
      </c>
      <c r="G14" s="3">
        <v>191.05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27736.82</v>
      </c>
      <c r="D15" s="3">
        <v>9433.26</v>
      </c>
      <c r="E15" s="4">
        <f t="shared" si="0"/>
        <v>0.34009882892126786</v>
      </c>
      <c r="F15" s="4">
        <f>(D15/D6)</f>
        <v>5.631472238675668E-2</v>
      </c>
      <c r="G15" s="3">
        <v>26652.54</v>
      </c>
      <c r="H15" s="3">
        <v>9698.43</v>
      </c>
      <c r="I15" s="4">
        <f t="shared" si="1"/>
        <v>0.36388389249204767</v>
      </c>
      <c r="J15" s="4">
        <f>(H15/H6)</f>
        <v>5.954787374150982E-2</v>
      </c>
      <c r="K15" s="4">
        <f t="shared" si="2"/>
        <v>0.97265846121485644</v>
      </c>
      <c r="L15" s="14">
        <f t="shared" si="3"/>
        <v>-2.3785063570779807E-2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265.77</v>
      </c>
      <c r="E16" s="8">
        <f t="shared" si="0"/>
        <v>0.26531895777178793</v>
      </c>
      <c r="F16" s="8">
        <f>(D16/D6)</f>
        <v>1.5865950656218869E-3</v>
      </c>
      <c r="G16" s="7">
        <f>SUM(G17:G17)</f>
        <v>915.6</v>
      </c>
      <c r="H16" s="7">
        <f>SUM(H17:H17)</f>
        <v>226.47</v>
      </c>
      <c r="I16" s="8">
        <f t="shared" si="1"/>
        <v>0.24734600262123196</v>
      </c>
      <c r="J16" s="8">
        <f>(H16/H6)</f>
        <v>1.3905144406094316E-3</v>
      </c>
      <c r="K16" s="8">
        <f t="shared" si="2"/>
        <v>1.1735329182673202</v>
      </c>
      <c r="L16" s="8">
        <f t="shared" si="3"/>
        <v>1.7972955150555969E-2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265.77</v>
      </c>
      <c r="E17" s="4">
        <f t="shared" si="0"/>
        <v>0.26531895777178793</v>
      </c>
      <c r="F17" s="4">
        <f>(D17/D6)</f>
        <v>1.5865950656218869E-3</v>
      </c>
      <c r="G17" s="3">
        <v>915.6</v>
      </c>
      <c r="H17" s="3">
        <v>226.47</v>
      </c>
      <c r="I17" s="4">
        <f t="shared" si="1"/>
        <v>0.24734600262123196</v>
      </c>
      <c r="J17" s="4">
        <f>(H17/H6)</f>
        <v>1.3905144406094316E-3</v>
      </c>
      <c r="K17" s="4">
        <f t="shared" si="2"/>
        <v>1.1735329182673202</v>
      </c>
      <c r="L17" s="4">
        <f t="shared" si="3"/>
        <v>1.7972955150555969E-2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8792.84</v>
      </c>
      <c r="D18" s="7">
        <f>SUM(D19:D22)</f>
        <v>2486.6</v>
      </c>
      <c r="E18" s="8">
        <f t="shared" si="0"/>
        <v>0.28279827677974351</v>
      </c>
      <c r="F18" s="8">
        <f>(D18/D6)</f>
        <v>1.4844517026659836E-2</v>
      </c>
      <c r="G18" s="7">
        <f>SUM(G19:G22)</f>
        <v>7042.4400000000005</v>
      </c>
      <c r="H18" s="7">
        <f>SUM(H19:H22)</f>
        <v>1909.75</v>
      </c>
      <c r="I18" s="8">
        <f t="shared" si="1"/>
        <v>0.27117731922458693</v>
      </c>
      <c r="J18" s="8">
        <f>(H18/H6)</f>
        <v>1.1725769209846169E-2</v>
      </c>
      <c r="K18" s="8">
        <f t="shared" si="2"/>
        <v>1.3020552428328316</v>
      </c>
      <c r="L18" s="15">
        <f t="shared" si="3"/>
        <v>1.1620957555156575E-2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4765.49</v>
      </c>
      <c r="D20" s="3">
        <v>1344.81</v>
      </c>
      <c r="E20" s="4">
        <f t="shared" si="0"/>
        <v>0.28219763340181175</v>
      </c>
      <c r="F20" s="4">
        <f>(D20/D6)</f>
        <v>8.0282534153552684E-3</v>
      </c>
      <c r="G20" s="3">
        <v>3522.35</v>
      </c>
      <c r="H20" s="3">
        <v>1062.27</v>
      </c>
      <c r="I20" s="4">
        <f t="shared" si="1"/>
        <v>0.30157991113887034</v>
      </c>
      <c r="J20" s="4">
        <f>(H20/H6)</f>
        <v>6.5222845181533134E-3</v>
      </c>
      <c r="K20" s="4">
        <f t="shared" si="2"/>
        <v>1.2659775763224039</v>
      </c>
      <c r="L20" s="14">
        <f t="shared" si="3"/>
        <v>-1.9382277737058584E-2</v>
      </c>
    </row>
    <row r="21" spans="1:12" s="13" customFormat="1" ht="21" customHeight="1">
      <c r="A21" s="1" t="s">
        <v>42</v>
      </c>
      <c r="B21" s="2" t="s">
        <v>43</v>
      </c>
      <c r="C21" s="3">
        <v>3890.46</v>
      </c>
      <c r="D21" s="3">
        <v>1004.9</v>
      </c>
      <c r="E21" s="4">
        <f t="shared" si="0"/>
        <v>0.25829850454702014</v>
      </c>
      <c r="F21" s="4">
        <f>(D21/D6)</f>
        <v>5.9990570096076848E-3</v>
      </c>
      <c r="G21" s="3">
        <v>3520.09</v>
      </c>
      <c r="H21" s="3">
        <v>847.48</v>
      </c>
      <c r="I21" s="4">
        <f t="shared" si="1"/>
        <v>0.24075520796343275</v>
      </c>
      <c r="J21" s="4">
        <f>(H21/H6)</f>
        <v>5.2034846916928562E-3</v>
      </c>
      <c r="K21" s="4">
        <f t="shared" si="2"/>
        <v>1.1857506961816207</v>
      </c>
      <c r="L21" s="4">
        <f t="shared" si="3"/>
        <v>1.7543296583587387E-2</v>
      </c>
    </row>
    <row r="22" spans="1:12" s="13" customFormat="1" ht="41.1" customHeight="1">
      <c r="A22" s="1" t="s">
        <v>44</v>
      </c>
      <c r="B22" s="2" t="s">
        <v>45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8.1720660169688113E-4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f>SUM(C24:C31)</f>
        <v>26827.57</v>
      </c>
      <c r="D23" s="7">
        <f>SUM(D24:D31)</f>
        <v>7526.9400000000005</v>
      </c>
      <c r="E23" s="8">
        <f t="shared" si="0"/>
        <v>0.28056734173091341</v>
      </c>
      <c r="F23" s="8">
        <f>(D23/D6)</f>
        <v>4.4934363785348264E-2</v>
      </c>
      <c r="G23" s="7">
        <f>SUM(G24:G31)</f>
        <v>28297.84</v>
      </c>
      <c r="H23" s="7">
        <f>SUM(H24:H31)</f>
        <v>8383.31</v>
      </c>
      <c r="I23" s="8">
        <f t="shared" si="1"/>
        <v>0.2962526468451302</v>
      </c>
      <c r="J23" s="8">
        <f>(H23/H6)</f>
        <v>5.1473102905927728E-2</v>
      </c>
      <c r="K23" s="8">
        <f t="shared" si="2"/>
        <v>0.89784822462726543</v>
      </c>
      <c r="L23" s="15">
        <f t="shared" si="3"/>
        <v>-1.5685305114216785E-2</v>
      </c>
    </row>
    <row r="24" spans="1:12" s="13" customFormat="1" ht="21" customHeight="1">
      <c r="A24" s="1" t="s">
        <v>48</v>
      </c>
      <c r="B24" s="2" t="s">
        <v>49</v>
      </c>
      <c r="C24" s="3">
        <v>355.6</v>
      </c>
      <c r="D24" s="3">
        <v>14</v>
      </c>
      <c r="E24" s="4">
        <f t="shared" si="0"/>
        <v>3.937007874015748E-2</v>
      </c>
      <c r="F24" s="4">
        <f>(D24/D6)</f>
        <v>8.3577269513889521E-5</v>
      </c>
      <c r="G24" s="3">
        <v>300</v>
      </c>
      <c r="H24" s="3">
        <v>12.89</v>
      </c>
      <c r="I24" s="4">
        <f t="shared" si="1"/>
        <v>4.2966666666666667E-2</v>
      </c>
      <c r="J24" s="4">
        <f>(H24/H6)</f>
        <v>7.9143953457215413E-5</v>
      </c>
      <c r="K24" s="4">
        <f t="shared" si="2"/>
        <v>1.0861132660977502</v>
      </c>
      <c r="L24" s="14">
        <f t="shared" si="3"/>
        <v>-3.5965879265091871E-3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8253.68</v>
      </c>
      <c r="D26" s="3">
        <v>2943.36</v>
      </c>
      <c r="E26" s="4">
        <f t="shared" si="0"/>
        <v>0.35661183859805567</v>
      </c>
      <c r="F26" s="4">
        <f>(D26/D6)</f>
        <v>1.7571285142600136E-2</v>
      </c>
      <c r="G26" s="3">
        <v>10271.5</v>
      </c>
      <c r="H26" s="3">
        <v>3762.48</v>
      </c>
      <c r="I26" s="4">
        <f t="shared" si="1"/>
        <v>0.36630287689237212</v>
      </c>
      <c r="J26" s="4">
        <f>(H26/H6)</f>
        <v>2.3101438479728769E-2</v>
      </c>
      <c r="K26" s="4">
        <f t="shared" si="2"/>
        <v>0.78229253045863367</v>
      </c>
      <c r="L26" s="14">
        <f t="shared" si="3"/>
        <v>-9.6910382943164453E-3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326.5</v>
      </c>
      <c r="D28" s="3">
        <v>163.21</v>
      </c>
      <c r="E28" s="4">
        <f t="shared" si="0"/>
        <v>0.49987748851454827</v>
      </c>
      <c r="F28" s="4">
        <f>(D28/D6)</f>
        <v>9.743318683829936E-4</v>
      </c>
      <c r="G28" s="3">
        <v>555</v>
      </c>
      <c r="H28" s="3">
        <v>174.1</v>
      </c>
      <c r="I28" s="4">
        <f t="shared" si="1"/>
        <v>0.31369369369369371</v>
      </c>
      <c r="J28" s="4">
        <f>(H28/H6)</f>
        <v>1.0689652674089373E-3</v>
      </c>
      <c r="K28" s="4">
        <f t="shared" si="2"/>
        <v>0.93744974152785765</v>
      </c>
      <c r="L28" s="14">
        <f t="shared" si="3"/>
        <v>0.18618379482085456</v>
      </c>
    </row>
    <row r="29" spans="1:12" s="13" customFormat="1" ht="21" customHeight="1">
      <c r="A29" s="1" t="s">
        <v>58</v>
      </c>
      <c r="B29" s="2" t="s">
        <v>59</v>
      </c>
      <c r="C29" s="3">
        <v>10419.620000000001</v>
      </c>
      <c r="D29" s="3">
        <v>2217.5700000000002</v>
      </c>
      <c r="E29" s="4">
        <f t="shared" si="0"/>
        <v>0.21282637946489411</v>
      </c>
      <c r="F29" s="4">
        <f>(D29/D6)</f>
        <v>1.3238460396851143E-2</v>
      </c>
      <c r="G29" s="3">
        <v>11837.71</v>
      </c>
      <c r="H29" s="3">
        <v>2829.45</v>
      </c>
      <c r="I29" s="4">
        <f t="shared" si="1"/>
        <v>0.23902004695164858</v>
      </c>
      <c r="J29" s="4">
        <f>(H29/H6)</f>
        <v>1.7372681079093726E-2</v>
      </c>
      <c r="K29" s="4">
        <f t="shared" si="2"/>
        <v>0.78374595769495847</v>
      </c>
      <c r="L29" s="4">
        <f t="shared" si="3"/>
        <v>-2.6193667486754474E-2</v>
      </c>
    </row>
    <row r="30" spans="1:12" s="13" customFormat="1" ht="21" customHeight="1">
      <c r="A30" s="1" t="s">
        <v>60</v>
      </c>
      <c r="B30" s="2" t="s">
        <v>61</v>
      </c>
      <c r="C30" s="3">
        <v>933.3</v>
      </c>
      <c r="D30" s="3">
        <v>601.16999999999996</v>
      </c>
      <c r="E30" s="4">
        <f t="shared" si="0"/>
        <v>0.64413371906139505</v>
      </c>
      <c r="F30" s="4">
        <f>(D30/D6)</f>
        <v>3.5888676509760685E-3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4" t="e">
        <f t="shared" si="3"/>
        <v>#DIV/0!</v>
      </c>
    </row>
    <row r="31" spans="1:12" s="13" customFormat="1" ht="21" customHeight="1">
      <c r="A31" s="1" t="s">
        <v>62</v>
      </c>
      <c r="B31" s="2" t="s">
        <v>63</v>
      </c>
      <c r="C31" s="3">
        <v>6538.87</v>
      </c>
      <c r="D31" s="3">
        <v>1587.63</v>
      </c>
      <c r="E31" s="4">
        <f t="shared" si="0"/>
        <v>0.24279883221412876</v>
      </c>
      <c r="F31" s="4">
        <f>(D31/D6)</f>
        <v>9.4778414570240305E-3</v>
      </c>
      <c r="G31" s="3">
        <v>5333.63</v>
      </c>
      <c r="H31" s="3">
        <v>1604.39</v>
      </c>
      <c r="I31" s="4">
        <f t="shared" si="1"/>
        <v>0.30080639264440917</v>
      </c>
      <c r="J31" s="4">
        <f>(H31/H6)</f>
        <v>9.8508741262390877E-3</v>
      </c>
      <c r="K31" s="4">
        <f t="shared" si="2"/>
        <v>0.98955366213950469</v>
      </c>
      <c r="L31" s="4">
        <f t="shared" si="3"/>
        <v>-5.8007560430280408E-2</v>
      </c>
    </row>
    <row r="32" spans="1:12" s="13" customFormat="1" ht="21" customHeight="1">
      <c r="A32" s="5" t="s">
        <v>64</v>
      </c>
      <c r="B32" s="6" t="s">
        <v>65</v>
      </c>
      <c r="C32" s="7">
        <f>SUM(C33:C36)</f>
        <v>20345.190000000002</v>
      </c>
      <c r="D32" s="7">
        <f>SUM(D33:D36)</f>
        <v>6169.95</v>
      </c>
      <c r="E32" s="8">
        <f t="shared" si="0"/>
        <v>0.30326332661430044</v>
      </c>
      <c r="F32" s="8">
        <f>(D32/D6)</f>
        <v>3.6833398145515901E-2</v>
      </c>
      <c r="G32" s="7">
        <f>SUM(G33:G36)</f>
        <v>17365.48</v>
      </c>
      <c r="H32" s="7">
        <f>SUM(H33:H36)</f>
        <v>5438.2300000000005</v>
      </c>
      <c r="I32" s="8">
        <f t="shared" si="1"/>
        <v>0.31316324109670451</v>
      </c>
      <c r="J32" s="8">
        <f>(H32/H6)</f>
        <v>3.3390459426658851E-2</v>
      </c>
      <c r="K32" s="8">
        <f t="shared" si="2"/>
        <v>1.1345511315262502</v>
      </c>
      <c r="L32" s="8">
        <f t="shared" si="3"/>
        <v>-9.8999144824040708E-3</v>
      </c>
    </row>
    <row r="33" spans="1:12" s="13" customFormat="1" ht="21" customHeight="1">
      <c r="A33" s="1" t="s">
        <v>66</v>
      </c>
      <c r="B33" s="2" t="s">
        <v>67</v>
      </c>
      <c r="C33" s="3">
        <v>867.02</v>
      </c>
      <c r="D33" s="3">
        <v>425.82</v>
      </c>
      <c r="E33" s="4">
        <f t="shared" si="0"/>
        <v>0.49113053908791032</v>
      </c>
      <c r="F33" s="4">
        <f>(D33/D6)</f>
        <v>2.5420623503146027E-3</v>
      </c>
      <c r="G33" s="3">
        <v>3273.76</v>
      </c>
      <c r="H33" s="3">
        <v>1298.94</v>
      </c>
      <c r="I33" s="4">
        <f t="shared" si="1"/>
        <v>0.39677312936806608</v>
      </c>
      <c r="J33" s="4">
        <f>(H33/H6)</f>
        <v>7.9754264471462669E-3</v>
      </c>
      <c r="K33" s="4">
        <f t="shared" si="2"/>
        <v>0.3278211464732782</v>
      </c>
      <c r="L33" s="4">
        <f t="shared" si="3"/>
        <v>9.4357409719844243E-2</v>
      </c>
    </row>
    <row r="34" spans="1:12" s="13" customFormat="1" ht="21" customHeight="1">
      <c r="A34" s="1" t="s">
        <v>68</v>
      </c>
      <c r="B34" s="2" t="s">
        <v>69</v>
      </c>
      <c r="C34" s="3">
        <v>1291.71</v>
      </c>
      <c r="D34" s="3">
        <v>450.64</v>
      </c>
      <c r="E34" s="4">
        <f t="shared" si="0"/>
        <v>0.34887087658994664</v>
      </c>
      <c r="F34" s="4">
        <f>(D34/D6)</f>
        <v>2.6902329095527984E-3</v>
      </c>
      <c r="G34" s="3">
        <v>600</v>
      </c>
      <c r="H34" s="3">
        <v>29.75</v>
      </c>
      <c r="I34" s="4">
        <f t="shared" si="1"/>
        <v>4.9583333333333333E-2</v>
      </c>
      <c r="J34" s="4">
        <f>(H34/H6)</f>
        <v>1.8266350778527217E-4</v>
      </c>
      <c r="K34" s="4">
        <f t="shared" si="2"/>
        <v>15.147563025210083</v>
      </c>
      <c r="L34" s="4">
        <f t="shared" si="3"/>
        <v>0.29928754325661333</v>
      </c>
    </row>
    <row r="35" spans="1:12" s="13" customFormat="1" ht="21" customHeight="1">
      <c r="A35" s="1" t="s">
        <v>70</v>
      </c>
      <c r="B35" s="2" t="s">
        <v>71</v>
      </c>
      <c r="C35" s="3">
        <v>17526.560000000001</v>
      </c>
      <c r="D35" s="3">
        <v>5209.46</v>
      </c>
      <c r="E35" s="4">
        <f t="shared" si="0"/>
        <v>0.29723231484101842</v>
      </c>
      <c r="F35" s="4">
        <f>(D35/D6)</f>
        <v>3.109946017441621E-2</v>
      </c>
      <c r="G35" s="3">
        <v>12848.42</v>
      </c>
      <c r="H35" s="3">
        <v>4061.42</v>
      </c>
      <c r="I35" s="4">
        <f t="shared" si="1"/>
        <v>0.31610268032956584</v>
      </c>
      <c r="J35" s="4">
        <f>(H35/H6)</f>
        <v>2.493691508535328E-2</v>
      </c>
      <c r="K35" s="4">
        <f t="shared" si="2"/>
        <v>1.2826696081666018</v>
      </c>
      <c r="L35" s="14">
        <f t="shared" si="3"/>
        <v>-1.8870365488547425E-2</v>
      </c>
    </row>
    <row r="36" spans="1:12" s="13" customFormat="1" ht="21" customHeight="1">
      <c r="A36" s="1" t="s">
        <v>72</v>
      </c>
      <c r="B36" s="2" t="s">
        <v>73</v>
      </c>
      <c r="C36" s="3">
        <v>659.9</v>
      </c>
      <c r="D36" s="3">
        <v>84.03</v>
      </c>
      <c r="E36" s="4">
        <f t="shared" si="0"/>
        <v>0.12733747537505682</v>
      </c>
      <c r="F36" s="4">
        <f>(D36/D6)</f>
        <v>5.0164271123229545E-4</v>
      </c>
      <c r="G36" s="3">
        <v>643.29999999999995</v>
      </c>
      <c r="H36" s="3">
        <v>48.12</v>
      </c>
      <c r="I36" s="4">
        <f t="shared" si="1"/>
        <v>7.4801803202238462E-2</v>
      </c>
      <c r="J36" s="4">
        <f>(H36/H6)</f>
        <v>2.9545438637402675E-4</v>
      </c>
      <c r="K36" s="4">
        <f t="shared" si="2"/>
        <v>1.7462593516209477</v>
      </c>
      <c r="L36" s="14">
        <f t="shared" si="3"/>
        <v>5.2535672172818362E-2</v>
      </c>
    </row>
    <row r="37" spans="1:12" s="13" customFormat="1" ht="21" customHeight="1">
      <c r="A37" s="5" t="s">
        <v>74</v>
      </c>
      <c r="B37" s="6" t="s">
        <v>75</v>
      </c>
      <c r="C37" s="7">
        <f>SUM(C38:C42)</f>
        <v>293901.85000000003</v>
      </c>
      <c r="D37" s="7">
        <f>SUM(D38:D42)</f>
        <v>94613.099999999991</v>
      </c>
      <c r="E37" s="8">
        <f t="shared" si="0"/>
        <v>0.32192073646355063</v>
      </c>
      <c r="F37" s="8">
        <f>(D37/D6)</f>
        <v>0.56482175416032721</v>
      </c>
      <c r="G37" s="7">
        <f>SUM(G38:G42)</f>
        <v>300817.80000000005</v>
      </c>
      <c r="H37" s="7">
        <f>SUM(H38:H42)</f>
        <v>98350.02</v>
      </c>
      <c r="I37" s="8">
        <f t="shared" si="1"/>
        <v>0.32694215568360646</v>
      </c>
      <c r="J37" s="8">
        <f>(H37/H6)</f>
        <v>0.60386418971266131</v>
      </c>
      <c r="K37" s="8">
        <f t="shared" si="2"/>
        <v>0.96200387147862287</v>
      </c>
      <c r="L37" s="15">
        <f t="shared" si="3"/>
        <v>-5.0214192200558339E-3</v>
      </c>
    </row>
    <row r="38" spans="1:12" s="13" customFormat="1" ht="21" customHeight="1">
      <c r="A38" s="1" t="s">
        <v>76</v>
      </c>
      <c r="B38" s="2" t="s">
        <v>77</v>
      </c>
      <c r="C38" s="3">
        <v>90043.1</v>
      </c>
      <c r="D38" s="3">
        <v>29009.8</v>
      </c>
      <c r="E38" s="4">
        <f t="shared" ref="E38:E58" si="4">(D38/C38)</f>
        <v>0.32217682420973953</v>
      </c>
      <c r="F38" s="4">
        <f>(D38/D6)</f>
        <v>0.17318284808171661</v>
      </c>
      <c r="G38" s="3">
        <v>86711.5</v>
      </c>
      <c r="H38" s="3">
        <v>28515.9</v>
      </c>
      <c r="I38" s="4">
        <f t="shared" ref="I38:I57" si="5">(H38/G38)</f>
        <v>0.32885949383876417</v>
      </c>
      <c r="J38" s="4">
        <f>(H38/H6)</f>
        <v>0.17508619568585018</v>
      </c>
      <c r="K38" s="4">
        <f t="shared" ref="K38:K57" si="6">(D38/H38)</f>
        <v>1.0173201617343306</v>
      </c>
      <c r="L38" s="14">
        <f t="shared" ref="L38:L57" si="7">(E38-I38)</f>
        <v>-6.6826696290246401E-3</v>
      </c>
    </row>
    <row r="39" spans="1:12" s="13" customFormat="1" ht="21" customHeight="1">
      <c r="A39" s="1" t="s">
        <v>78</v>
      </c>
      <c r="B39" s="2" t="s">
        <v>79</v>
      </c>
      <c r="C39" s="3">
        <v>156265.5</v>
      </c>
      <c r="D39" s="3">
        <v>51262.04</v>
      </c>
      <c r="E39" s="4">
        <f t="shared" si="4"/>
        <v>0.32804451398421275</v>
      </c>
      <c r="F39" s="4">
        <f>(D39/D6)</f>
        <v>0.30602438092227041</v>
      </c>
      <c r="G39" s="3">
        <v>179657.4</v>
      </c>
      <c r="H39" s="3">
        <v>59322.9</v>
      </c>
      <c r="I39" s="4">
        <f t="shared" si="5"/>
        <v>0.33020014761429256</v>
      </c>
      <c r="J39" s="4">
        <f>(H39/H6)</f>
        <v>0.36423963045361085</v>
      </c>
      <c r="K39" s="4">
        <f t="shared" si="6"/>
        <v>0.86411891529240814</v>
      </c>
      <c r="L39" s="14">
        <f t="shared" si="7"/>
        <v>-2.1556336300798118E-3</v>
      </c>
    </row>
    <row r="40" spans="1:12" s="13" customFormat="1" ht="21" customHeight="1">
      <c r="A40" s="1" t="s">
        <v>125</v>
      </c>
      <c r="B40" s="2">
        <v>703</v>
      </c>
      <c r="C40" s="3">
        <v>13675.82</v>
      </c>
      <c r="D40" s="3">
        <v>4377.67</v>
      </c>
      <c r="E40" s="4">
        <f t="shared" si="4"/>
        <v>0.32010292618651021</v>
      </c>
      <c r="F40" s="4"/>
      <c r="G40" s="3"/>
      <c r="H40" s="3"/>
      <c r="I40" s="4"/>
      <c r="J40" s="4"/>
      <c r="K40" s="4"/>
      <c r="L40" s="14"/>
    </row>
    <row r="41" spans="1:12" s="13" customFormat="1" ht="21" customHeight="1">
      <c r="A41" s="1" t="s">
        <v>80</v>
      </c>
      <c r="B41" s="2" t="s">
        <v>81</v>
      </c>
      <c r="C41" s="3">
        <v>9759.5499999999993</v>
      </c>
      <c r="D41" s="3">
        <v>2741.87</v>
      </c>
      <c r="E41" s="4">
        <f t="shared" si="4"/>
        <v>0.28094225655896021</v>
      </c>
      <c r="F41" s="4">
        <f>(D41/D6)</f>
        <v>1.6368429140146305E-2</v>
      </c>
      <c r="G41" s="3">
        <v>8320.2000000000007</v>
      </c>
      <c r="H41" s="3">
        <v>2222.36</v>
      </c>
      <c r="I41" s="4">
        <f t="shared" si="5"/>
        <v>0.26710415615009253</v>
      </c>
      <c r="J41" s="4">
        <f>(H41/H6)</f>
        <v>1.3645178929804285E-2</v>
      </c>
      <c r="K41" s="4">
        <f t="shared" si="6"/>
        <v>1.2337650065695926</v>
      </c>
      <c r="L41" s="4">
        <f t="shared" si="7"/>
        <v>1.3838100408867682E-2</v>
      </c>
    </row>
    <row r="42" spans="1:12" s="13" customFormat="1" ht="21" customHeight="1">
      <c r="A42" s="1" t="s">
        <v>82</v>
      </c>
      <c r="B42" s="2" t="s">
        <v>83</v>
      </c>
      <c r="C42" s="3">
        <v>24157.88</v>
      </c>
      <c r="D42" s="3">
        <v>7221.72</v>
      </c>
      <c r="E42" s="4">
        <f t="shared" si="4"/>
        <v>0.29893848301258225</v>
      </c>
      <c r="F42" s="4">
        <f>(D42/D6)</f>
        <v>4.3112259913846165E-2</v>
      </c>
      <c r="G42" s="3">
        <v>26128.7</v>
      </c>
      <c r="H42" s="3">
        <v>8288.86</v>
      </c>
      <c r="I42" s="4">
        <f t="shared" si="5"/>
        <v>0.31723200924653733</v>
      </c>
      <c r="J42" s="4">
        <f>(H42/H6)</f>
        <v>5.0893184643396004E-2</v>
      </c>
      <c r="K42" s="4">
        <f t="shared" si="6"/>
        <v>0.8712561196593982</v>
      </c>
      <c r="L42" s="14">
        <f t="shared" si="7"/>
        <v>-1.8293526233955082E-2</v>
      </c>
    </row>
    <row r="43" spans="1:12" s="13" customFormat="1" ht="21" customHeight="1">
      <c r="A43" s="5" t="s">
        <v>84</v>
      </c>
      <c r="B43" s="6" t="s">
        <v>85</v>
      </c>
      <c r="C43" s="7">
        <f>SUM(C44:C46)</f>
        <v>69494.350000000006</v>
      </c>
      <c r="D43" s="7">
        <f>SUM(D44:D46)</f>
        <v>26526.79</v>
      </c>
      <c r="E43" s="8">
        <f t="shared" si="4"/>
        <v>0.38171146287432001</v>
      </c>
      <c r="F43" s="8">
        <f>(D43/D6)</f>
        <v>0.15835976265488211</v>
      </c>
      <c r="G43" s="7">
        <f>SUM(G44:G46)</f>
        <v>80848.800000000003</v>
      </c>
      <c r="H43" s="7">
        <f>SUM(H44:H46)</f>
        <v>20295.79</v>
      </c>
      <c r="I43" s="8">
        <f t="shared" si="5"/>
        <v>0.25103390526513691</v>
      </c>
      <c r="J43" s="8">
        <f>(H43/H6)</f>
        <v>0.12461513259405879</v>
      </c>
      <c r="K43" s="8">
        <f t="shared" si="6"/>
        <v>1.307009483247511</v>
      </c>
      <c r="L43" s="15">
        <f t="shared" si="7"/>
        <v>0.13067755760918309</v>
      </c>
    </row>
    <row r="44" spans="1:12" s="13" customFormat="1" ht="21" customHeight="1">
      <c r="A44" s="1" t="s">
        <v>86</v>
      </c>
      <c r="B44" s="2" t="s">
        <v>87</v>
      </c>
      <c r="C44" s="3">
        <v>63788.35</v>
      </c>
      <c r="D44" s="3">
        <v>24749.040000000001</v>
      </c>
      <c r="E44" s="4">
        <f t="shared" si="4"/>
        <v>0.38798683458656635</v>
      </c>
      <c r="F44" s="4">
        <f>(D44/D6)</f>
        <v>0.14774694187785947</v>
      </c>
      <c r="G44" s="3">
        <v>75366.100000000006</v>
      </c>
      <c r="H44" s="3">
        <v>18654.25</v>
      </c>
      <c r="I44" s="4">
        <f t="shared" si="5"/>
        <v>0.24751512948129198</v>
      </c>
      <c r="J44" s="4">
        <f>(H44/H6)</f>
        <v>0.11453615933120717</v>
      </c>
      <c r="K44" s="4">
        <f t="shared" si="6"/>
        <v>1.3267239369044588</v>
      </c>
      <c r="L44" s="14">
        <f t="shared" si="7"/>
        <v>0.14047170510527437</v>
      </c>
    </row>
    <row r="45" spans="1:12" s="13" customFormat="1" ht="21" customHeight="1">
      <c r="A45" s="1" t="s">
        <v>88</v>
      </c>
      <c r="B45" s="2" t="s">
        <v>89</v>
      </c>
      <c r="C45" s="3">
        <v>423</v>
      </c>
      <c r="D45" s="3">
        <v>112.49</v>
      </c>
      <c r="E45" s="4">
        <f t="shared" si="4"/>
        <v>0.26593380614657208</v>
      </c>
      <c r="F45" s="4">
        <f>(D45/D6)</f>
        <v>6.7154336054410231E-4</v>
      </c>
      <c r="G45" s="3">
        <v>350</v>
      </c>
      <c r="H45" s="3">
        <v>114.72</v>
      </c>
      <c r="I45" s="4">
        <f t="shared" si="5"/>
        <v>0.32777142857142855</v>
      </c>
      <c r="J45" s="4">
        <f>(H45/H6)</f>
        <v>7.0437504581937556E-4</v>
      </c>
      <c r="K45" s="4">
        <f t="shared" si="6"/>
        <v>0.98056136680613659</v>
      </c>
      <c r="L45" s="14">
        <f t="shared" si="7"/>
        <v>-6.1837622424856464E-2</v>
      </c>
    </row>
    <row r="46" spans="1:12" s="13" customFormat="1" ht="21" customHeight="1">
      <c r="A46" s="1" t="s">
        <v>90</v>
      </c>
      <c r="B46" s="2" t="s">
        <v>91</v>
      </c>
      <c r="C46" s="3">
        <v>5283</v>
      </c>
      <c r="D46" s="3">
        <v>1665.26</v>
      </c>
      <c r="E46" s="4">
        <f t="shared" si="4"/>
        <v>0.31521105432519403</v>
      </c>
      <c r="F46" s="4">
        <f>(D46/D6)</f>
        <v>9.9412774164785479E-3</v>
      </c>
      <c r="G46" s="3">
        <v>5132.7</v>
      </c>
      <c r="H46" s="3">
        <v>1526.82</v>
      </c>
      <c r="I46" s="4">
        <f t="shared" si="5"/>
        <v>0.29746916827400782</v>
      </c>
      <c r="J46" s="4">
        <f>(H46/H6)</f>
        <v>9.3745982170322442E-3</v>
      </c>
      <c r="K46" s="4">
        <f t="shared" si="6"/>
        <v>1.0906721159010231</v>
      </c>
      <c r="L46" s="14">
        <f t="shared" si="7"/>
        <v>1.7741886051186206E-2</v>
      </c>
    </row>
    <row r="47" spans="1:12" s="13" customFormat="1" ht="21" customHeight="1">
      <c r="A47" s="5" t="s">
        <v>92</v>
      </c>
      <c r="B47" s="6" t="s">
        <v>93</v>
      </c>
      <c r="C47" s="7">
        <f>SUM(C48:C51)</f>
        <v>17605.580000000002</v>
      </c>
      <c r="D47" s="7">
        <f>SUM(D48:D51)</f>
        <v>2369.1400000000003</v>
      </c>
      <c r="E47" s="8">
        <f t="shared" si="4"/>
        <v>0.13456756323847327</v>
      </c>
      <c r="F47" s="8">
        <f>(D47/D6)</f>
        <v>1.4143303735438303E-2</v>
      </c>
      <c r="G47" s="7">
        <f>SUM(G48:G51)</f>
        <v>14091.57</v>
      </c>
      <c r="H47" s="7">
        <f>SUM(H48:H51)</f>
        <v>2044.01</v>
      </c>
      <c r="I47" s="8">
        <f t="shared" si="5"/>
        <v>0.14505197078820883</v>
      </c>
      <c r="J47" s="8">
        <f>(H47/H6)</f>
        <v>1.255011887556888E-2</v>
      </c>
      <c r="K47" s="8">
        <f t="shared" si="6"/>
        <v>1.1590647795265192</v>
      </c>
      <c r="L47" s="8">
        <f t="shared" si="7"/>
        <v>-1.0484407549735564E-2</v>
      </c>
    </row>
    <row r="48" spans="1:12" s="13" customFormat="1" ht="21" customHeight="1">
      <c r="A48" s="1" t="s">
        <v>94</v>
      </c>
      <c r="B48" s="2" t="s">
        <v>95</v>
      </c>
      <c r="C48" s="3">
        <v>3446</v>
      </c>
      <c r="D48" s="3">
        <v>1102.5</v>
      </c>
      <c r="E48" s="4">
        <f t="shared" si="4"/>
        <v>0.31993615786419038</v>
      </c>
      <c r="F48" s="4">
        <f>(D48/D6)</f>
        <v>6.5817099742188001E-3</v>
      </c>
      <c r="G48" s="3">
        <v>3093.2</v>
      </c>
      <c r="H48" s="3">
        <v>1000.62</v>
      </c>
      <c r="I48" s="4">
        <f t="shared" si="5"/>
        <v>0.32349023664813142</v>
      </c>
      <c r="J48" s="4">
        <f>(H48/H6)</f>
        <v>6.1437566104234967E-3</v>
      </c>
      <c r="K48" s="4">
        <f t="shared" si="6"/>
        <v>1.1018168735384062</v>
      </c>
      <c r="L48" s="4">
        <f t="shared" si="7"/>
        <v>-3.5540787839410393E-3</v>
      </c>
    </row>
    <row r="49" spans="1:12" s="13" customFormat="1" ht="21" customHeight="1">
      <c r="A49" s="1" t="s">
        <v>96</v>
      </c>
      <c r="B49" s="2" t="s">
        <v>97</v>
      </c>
      <c r="C49" s="3">
        <v>2904.82</v>
      </c>
      <c r="D49" s="3">
        <v>124.18</v>
      </c>
      <c r="E49" s="4">
        <f t="shared" si="4"/>
        <v>4.2749636810542481E-2</v>
      </c>
      <c r="F49" s="4">
        <f>(D49/D6)</f>
        <v>7.4133038058820017E-4</v>
      </c>
      <c r="G49" s="3">
        <v>514.52</v>
      </c>
      <c r="H49" s="3">
        <v>129.13999999999999</v>
      </c>
      <c r="I49" s="4">
        <f t="shared" si="5"/>
        <v>0.25099121511311512</v>
      </c>
      <c r="J49" s="4">
        <f>(H49/H6)</f>
        <v>7.9291312253411915E-4</v>
      </c>
      <c r="K49" s="4">
        <f t="shared" si="6"/>
        <v>0.96159207062103158</v>
      </c>
      <c r="L49" s="4">
        <f t="shared" si="7"/>
        <v>-0.20824157830257264</v>
      </c>
    </row>
    <row r="50" spans="1:12" s="13" customFormat="1" ht="21" customHeight="1">
      <c r="A50" s="1" t="s">
        <v>98</v>
      </c>
      <c r="B50" s="2" t="s">
        <v>99</v>
      </c>
      <c r="C50" s="3">
        <v>10738.36</v>
      </c>
      <c r="D50" s="3">
        <v>935.2</v>
      </c>
      <c r="E50" s="4">
        <f t="shared" si="4"/>
        <v>8.7089648698683964E-2</v>
      </c>
      <c r="F50" s="4">
        <f>(D50/D6)</f>
        <v>5.5829616035278206E-3</v>
      </c>
      <c r="G50" s="3">
        <v>9994.34</v>
      </c>
      <c r="H50" s="3">
        <v>694.53</v>
      </c>
      <c r="I50" s="4">
        <f t="shared" si="5"/>
        <v>6.9492332660285719E-2</v>
      </c>
      <c r="J50" s="4">
        <f>(H50/H6)</f>
        <v>4.2643793634321034E-3</v>
      </c>
      <c r="K50" s="4">
        <f t="shared" si="6"/>
        <v>1.3465221084762358</v>
      </c>
      <c r="L50" s="14">
        <f t="shared" si="7"/>
        <v>1.7597316038398245E-2</v>
      </c>
    </row>
    <row r="51" spans="1:12" s="13" customFormat="1" ht="21" customHeight="1">
      <c r="A51" s="1" t="s">
        <v>100</v>
      </c>
      <c r="B51" s="2" t="s">
        <v>101</v>
      </c>
      <c r="C51" s="3">
        <v>516.4</v>
      </c>
      <c r="D51" s="3">
        <v>207.26</v>
      </c>
      <c r="E51" s="4">
        <f t="shared" si="4"/>
        <v>0.40135553834237025</v>
      </c>
      <c r="F51" s="4">
        <f>(D51/D6)</f>
        <v>1.2373017771034815E-3</v>
      </c>
      <c r="G51" s="3">
        <v>489.51</v>
      </c>
      <c r="H51" s="3">
        <v>219.72</v>
      </c>
      <c r="I51" s="4">
        <f t="shared" si="5"/>
        <v>0.44885702028559171</v>
      </c>
      <c r="J51" s="4">
        <f>(H51/H6)</f>
        <v>1.3490697791791596E-3</v>
      </c>
      <c r="K51" s="4">
        <f t="shared" si="6"/>
        <v>0.9432914618605498</v>
      </c>
      <c r="L51" s="14">
        <f t="shared" si="7"/>
        <v>-4.7501481943221457E-2</v>
      </c>
    </row>
    <row r="52" spans="1:12" s="13" customFormat="1" ht="21" customHeight="1">
      <c r="A52" s="5" t="s">
        <v>102</v>
      </c>
      <c r="B52" s="6" t="s">
        <v>103</v>
      </c>
      <c r="C52" s="7">
        <f>SUM(C53:C53)</f>
        <v>3924.55</v>
      </c>
      <c r="D52" s="7">
        <f>SUM(D53:D53)</f>
        <v>1705.57</v>
      </c>
      <c r="E52" s="8">
        <f t="shared" si="4"/>
        <v>0.43458995298824066</v>
      </c>
      <c r="F52" s="8">
        <f>(D52/D6)</f>
        <v>1.0181920254628897E-2</v>
      </c>
      <c r="G52" s="7">
        <f>SUM(G53:G53)</f>
        <v>3649.58</v>
      </c>
      <c r="H52" s="7">
        <f>SUM(H53:H53)</f>
        <v>1823.69</v>
      </c>
      <c r="I52" s="8">
        <f t="shared" si="5"/>
        <v>0.49969859545481948</v>
      </c>
      <c r="J52" s="8">
        <f>(H52/H6)</f>
        <v>1.1197365126484808E-2</v>
      </c>
      <c r="K52" s="8">
        <f t="shared" si="6"/>
        <v>0.93523022004836343</v>
      </c>
      <c r="L52" s="15">
        <f t="shared" si="7"/>
        <v>-6.5108642466578825E-2</v>
      </c>
    </row>
    <row r="53" spans="1:12" s="13" customFormat="1" ht="21" customHeight="1">
      <c r="A53" s="1" t="s">
        <v>104</v>
      </c>
      <c r="B53" s="2" t="s">
        <v>105</v>
      </c>
      <c r="C53" s="3">
        <v>3924.55</v>
      </c>
      <c r="D53" s="3">
        <v>1705.57</v>
      </c>
      <c r="E53" s="4">
        <f t="shared" si="4"/>
        <v>0.43458995298824066</v>
      </c>
      <c r="F53" s="4">
        <f>(D53/D6)</f>
        <v>1.0181920254628897E-2</v>
      </c>
      <c r="G53" s="3">
        <v>3649.58</v>
      </c>
      <c r="H53" s="3">
        <v>1823.69</v>
      </c>
      <c r="I53" s="4">
        <f t="shared" si="5"/>
        <v>0.49969859545481948</v>
      </c>
      <c r="J53" s="4">
        <f>(H53/H6)</f>
        <v>1.1197365126484808E-2</v>
      </c>
      <c r="K53" s="4">
        <f t="shared" si="6"/>
        <v>0.93523022004836343</v>
      </c>
      <c r="L53" s="4">
        <f t="shared" si="7"/>
        <v>-6.5108642466578825E-2</v>
      </c>
    </row>
    <row r="54" spans="1:12" s="13" customFormat="1" ht="21" customHeight="1">
      <c r="A54" s="5" t="s">
        <v>106</v>
      </c>
      <c r="B54" s="6" t="s">
        <v>107</v>
      </c>
      <c r="C54" s="7">
        <f>SUM(C55:C55)</f>
        <v>1735.13</v>
      </c>
      <c r="D54" s="7">
        <f>SUM(D55:D55)</f>
        <v>520.54</v>
      </c>
      <c r="E54" s="8">
        <f t="shared" si="4"/>
        <v>0.30000057632569316</v>
      </c>
      <c r="F54" s="8">
        <f>(D54/D6)</f>
        <v>3.1075222766257177E-3</v>
      </c>
      <c r="G54" s="7">
        <f>SUM(G55:G55)</f>
        <v>1600</v>
      </c>
      <c r="H54" s="7">
        <f>SUM(H55:H55)</f>
        <v>488.07</v>
      </c>
      <c r="I54" s="8">
        <f t="shared" si="5"/>
        <v>0.30504375</v>
      </c>
      <c r="J54" s="8">
        <f>(H54/H6)</f>
        <v>2.996725319151522E-3</v>
      </c>
      <c r="K54" s="8">
        <f t="shared" si="6"/>
        <v>1.0665273423894113</v>
      </c>
      <c r="L54" s="15">
        <f t="shared" si="7"/>
        <v>-5.0431736743068445E-3</v>
      </c>
    </row>
    <row r="55" spans="1:12" s="13" customFormat="1" ht="21" customHeight="1">
      <c r="A55" s="1" t="s">
        <v>108</v>
      </c>
      <c r="B55" s="2" t="s">
        <v>109</v>
      </c>
      <c r="C55" s="3">
        <v>1735.13</v>
      </c>
      <c r="D55" s="3">
        <v>520.54</v>
      </c>
      <c r="E55" s="4">
        <f t="shared" si="4"/>
        <v>0.30000057632569316</v>
      </c>
      <c r="F55" s="4">
        <f>(D55/D6)</f>
        <v>3.1075222766257177E-3</v>
      </c>
      <c r="G55" s="3">
        <v>1600</v>
      </c>
      <c r="H55" s="3">
        <v>488.07</v>
      </c>
      <c r="I55" s="4">
        <f t="shared" si="5"/>
        <v>0.30504375</v>
      </c>
      <c r="J55" s="4">
        <f>(H55/H6)</f>
        <v>2.996725319151522E-3</v>
      </c>
      <c r="K55" s="4">
        <f t="shared" si="6"/>
        <v>1.0665273423894113</v>
      </c>
      <c r="L55" s="4">
        <f t="shared" si="7"/>
        <v>-5.0431736743068445E-3</v>
      </c>
    </row>
    <row r="56" spans="1:12" s="13" customFormat="1" ht="41.1" customHeight="1">
      <c r="A56" s="5" t="s">
        <v>110</v>
      </c>
      <c r="B56" s="6" t="s">
        <v>111</v>
      </c>
      <c r="C56" s="7">
        <f>SUM(C57:C57)</f>
        <v>26</v>
      </c>
      <c r="D56" s="7">
        <f>SUM(D57:D57)</f>
        <v>5.97</v>
      </c>
      <c r="E56" s="8">
        <f t="shared" si="4"/>
        <v>0.22961538461538461</v>
      </c>
      <c r="F56" s="8">
        <f>(D56/D6)</f>
        <v>3.5639735642708603E-5</v>
      </c>
      <c r="G56" s="7">
        <f>SUM(G57:G57)</f>
        <v>80</v>
      </c>
      <c r="H56" s="7">
        <f>SUM(H57:H57)</f>
        <v>5.97</v>
      </c>
      <c r="I56" s="8">
        <f t="shared" si="5"/>
        <v>7.4624999999999997E-2</v>
      </c>
      <c r="J56" s="8">
        <f>(H56/H6)</f>
        <v>3.6655500553884868E-5</v>
      </c>
      <c r="K56" s="8">
        <f t="shared" si="6"/>
        <v>1</v>
      </c>
      <c r="L56" s="8">
        <f t="shared" si="7"/>
        <v>0.15499038461538461</v>
      </c>
    </row>
    <row r="57" spans="1:12" s="13" customFormat="1" ht="21" customHeight="1">
      <c r="A57" s="1" t="s">
        <v>112</v>
      </c>
      <c r="B57" s="2" t="s">
        <v>113</v>
      </c>
      <c r="C57" s="3">
        <v>26</v>
      </c>
      <c r="D57" s="3">
        <v>5.97</v>
      </c>
      <c r="E57" s="4">
        <f t="shared" si="4"/>
        <v>0.22961538461538461</v>
      </c>
      <c r="F57" s="4">
        <f>(D57/D6)</f>
        <v>3.5639735642708603E-5</v>
      </c>
      <c r="G57" s="3">
        <v>80</v>
      </c>
      <c r="H57" s="3">
        <v>5.97</v>
      </c>
      <c r="I57" s="4">
        <f t="shared" si="5"/>
        <v>7.4624999999999997E-2</v>
      </c>
      <c r="J57" s="4">
        <f>(H57/H6)</f>
        <v>3.6655500553884868E-5</v>
      </c>
      <c r="K57" s="4">
        <f t="shared" si="6"/>
        <v>1</v>
      </c>
      <c r="L57" s="4">
        <f t="shared" si="7"/>
        <v>0.15499038461538461</v>
      </c>
    </row>
    <row r="58" spans="1:12" s="13" customFormat="1" ht="60.95" customHeight="1">
      <c r="A58" s="5" t="s">
        <v>114</v>
      </c>
      <c r="B58" s="6" t="s">
        <v>115</v>
      </c>
      <c r="C58" s="7">
        <f>SUM(C59:C61)</f>
        <v>74.2</v>
      </c>
      <c r="D58" s="7">
        <f>SUM(D59:D61)</f>
        <v>24.74</v>
      </c>
      <c r="E58" s="8">
        <f t="shared" si="4"/>
        <v>0.33342318059299186</v>
      </c>
      <c r="F58" s="8">
        <f>(D58/D8)</f>
        <v>1.1444378654429722E-2</v>
      </c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116</v>
      </c>
      <c r="B59" s="2" t="s">
        <v>117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118</v>
      </c>
      <c r="B60" s="2" t="s">
        <v>119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120</v>
      </c>
      <c r="B61" s="2" t="s">
        <v>121</v>
      </c>
      <c r="C61" s="3">
        <v>74.2</v>
      </c>
      <c r="D61" s="3">
        <v>24.74</v>
      </c>
      <c r="E61" s="4"/>
      <c r="F61" s="4"/>
      <c r="G61" s="3"/>
      <c r="H61" s="3"/>
      <c r="I61" s="4"/>
      <c r="J61" s="4"/>
      <c r="K61" s="4"/>
      <c r="L61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dcterms:created xsi:type="dcterms:W3CDTF">2017-03-10T06:35:34Z</dcterms:created>
  <dcterms:modified xsi:type="dcterms:W3CDTF">2018-05-30T11:25:03Z</dcterms:modified>
</cp:coreProperties>
</file>