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Таблица!$C$6:$L$61</definedName>
  </definedNames>
  <calcPr calcId="125725"/>
</workbook>
</file>

<file path=xl/calcChain.xml><?xml version="1.0" encoding="utf-8"?>
<calcChain xmlns="http://schemas.openxmlformats.org/spreadsheetml/2006/main">
  <c r="E40" i="1"/>
  <c r="H56"/>
  <c r="H54"/>
  <c r="H52"/>
  <c r="H47"/>
  <c r="H43"/>
  <c r="H37"/>
  <c r="H32"/>
  <c r="H23"/>
  <c r="H18"/>
  <c r="H16"/>
  <c r="H7"/>
  <c r="G56"/>
  <c r="G54"/>
  <c r="G52"/>
  <c r="G47"/>
  <c r="G43"/>
  <c r="G37"/>
  <c r="G32"/>
  <c r="G23"/>
  <c r="G18"/>
  <c r="G16"/>
  <c r="G7"/>
  <c r="D56"/>
  <c r="D54"/>
  <c r="D52"/>
  <c r="D47"/>
  <c r="D43"/>
  <c r="D37"/>
  <c r="D32"/>
  <c r="D23"/>
  <c r="D18"/>
  <c r="D16"/>
  <c r="D7"/>
  <c r="C56"/>
  <c r="C54"/>
  <c r="C52"/>
  <c r="C47"/>
  <c r="C43"/>
  <c r="C37"/>
  <c r="C32"/>
  <c r="C23"/>
  <c r="C18"/>
  <c r="C16"/>
  <c r="C7"/>
  <c r="E57"/>
  <c r="E55"/>
  <c r="E53"/>
  <c r="E51"/>
  <c r="E50"/>
  <c r="E49"/>
  <c r="E48"/>
  <c r="E46"/>
  <c r="E45"/>
  <c r="E44"/>
  <c r="E42"/>
  <c r="E41"/>
  <c r="E39"/>
  <c r="E38"/>
  <c r="E36"/>
  <c r="E35"/>
  <c r="E34"/>
  <c r="E33"/>
  <c r="E31"/>
  <c r="E30"/>
  <c r="E29"/>
  <c r="E28"/>
  <c r="E27"/>
  <c r="E26"/>
  <c r="E25"/>
  <c r="E24"/>
  <c r="E22"/>
  <c r="E21"/>
  <c r="E20"/>
  <c r="E19"/>
  <c r="E17"/>
  <c r="E15"/>
  <c r="E14"/>
  <c r="E13"/>
  <c r="E12"/>
  <c r="E11"/>
  <c r="E10"/>
  <c r="E9"/>
  <c r="E8"/>
  <c r="I57"/>
  <c r="I55"/>
  <c r="I53"/>
  <c r="I51"/>
  <c r="I50"/>
  <c r="I49"/>
  <c r="I48"/>
  <c r="I46"/>
  <c r="I45"/>
  <c r="I44"/>
  <c r="I42"/>
  <c r="I41"/>
  <c r="I39"/>
  <c r="I38"/>
  <c r="I36"/>
  <c r="I35"/>
  <c r="I34"/>
  <c r="I33"/>
  <c r="I31"/>
  <c r="I30"/>
  <c r="I29"/>
  <c r="I28"/>
  <c r="I27"/>
  <c r="I26"/>
  <c r="I25"/>
  <c r="I24"/>
  <c r="I22"/>
  <c r="I21"/>
  <c r="I20"/>
  <c r="I19"/>
  <c r="I17"/>
  <c r="I15"/>
  <c r="I14"/>
  <c r="I13"/>
  <c r="I12"/>
  <c r="I11"/>
  <c r="I10"/>
  <c r="I9"/>
  <c r="I8"/>
  <c r="K57"/>
  <c r="K55"/>
  <c r="K53"/>
  <c r="K51"/>
  <c r="K50"/>
  <c r="K49"/>
  <c r="K48"/>
  <c r="K46"/>
  <c r="K45"/>
  <c r="K44"/>
  <c r="K42"/>
  <c r="K41"/>
  <c r="K39"/>
  <c r="K38"/>
  <c r="K36"/>
  <c r="K35"/>
  <c r="K34"/>
  <c r="K33"/>
  <c r="K31"/>
  <c r="K30"/>
  <c r="K29"/>
  <c r="K28"/>
  <c r="K27"/>
  <c r="K26"/>
  <c r="K25"/>
  <c r="K24"/>
  <c r="K22"/>
  <c r="K21"/>
  <c r="K20"/>
  <c r="K19"/>
  <c r="K17"/>
  <c r="K15"/>
  <c r="K14"/>
  <c r="K13"/>
  <c r="K12"/>
  <c r="K11"/>
  <c r="K10"/>
  <c r="K9"/>
  <c r="K8"/>
  <c r="L22"/>
  <c r="L9" l="1"/>
  <c r="L27"/>
  <c r="L11"/>
  <c r="L26"/>
  <c r="L35"/>
  <c r="K56"/>
  <c r="L30"/>
  <c r="L46"/>
  <c r="L17"/>
  <c r="L42"/>
  <c r="L13"/>
  <c r="L25"/>
  <c r="L34"/>
  <c r="L45"/>
  <c r="L50"/>
  <c r="L57"/>
  <c r="L19"/>
  <c r="L21"/>
  <c r="L14"/>
  <c r="L15"/>
  <c r="L10"/>
  <c r="L51"/>
  <c r="L55"/>
  <c r="L53"/>
  <c r="L49"/>
  <c r="L48"/>
  <c r="L44"/>
  <c r="H6"/>
  <c r="J56" s="1"/>
  <c r="L41"/>
  <c r="L38"/>
  <c r="L36"/>
  <c r="L33"/>
  <c r="L31"/>
  <c r="L29"/>
  <c r="L24"/>
  <c r="E56"/>
  <c r="K16"/>
  <c r="K7"/>
  <c r="D6"/>
  <c r="F33" s="1"/>
  <c r="E32"/>
  <c r="E16"/>
  <c r="I56"/>
  <c r="I54"/>
  <c r="K54"/>
  <c r="E54"/>
  <c r="I52"/>
  <c r="K52"/>
  <c r="E52"/>
  <c r="I47"/>
  <c r="K47"/>
  <c r="E47"/>
  <c r="I43"/>
  <c r="K43"/>
  <c r="E43"/>
  <c r="I37"/>
  <c r="K37"/>
  <c r="G6"/>
  <c r="E37"/>
  <c r="I32"/>
  <c r="K32"/>
  <c r="I23"/>
  <c r="K23"/>
  <c r="E23"/>
  <c r="I18"/>
  <c r="K18"/>
  <c r="E18"/>
  <c r="I16"/>
  <c r="I7"/>
  <c r="E7"/>
  <c r="C6"/>
  <c r="L39"/>
  <c r="L28"/>
  <c r="L20"/>
  <c r="L12"/>
  <c r="L8"/>
  <c r="F50" l="1"/>
  <c r="L16"/>
  <c r="F17"/>
  <c r="F32"/>
  <c r="J29"/>
  <c r="J31"/>
  <c r="J44"/>
  <c r="J25"/>
  <c r="J50"/>
  <c r="J20"/>
  <c r="J54"/>
  <c r="J41"/>
  <c r="J30"/>
  <c r="J53"/>
  <c r="J55"/>
  <c r="J43"/>
  <c r="J48"/>
  <c r="J57"/>
  <c r="J24"/>
  <c r="J8"/>
  <c r="J9"/>
  <c r="J34"/>
  <c r="J27"/>
  <c r="J36"/>
  <c r="J21"/>
  <c r="J22"/>
  <c r="J18"/>
  <c r="J7"/>
  <c r="J15"/>
  <c r="J52"/>
  <c r="J35"/>
  <c r="J19"/>
  <c r="J45"/>
  <c r="J28"/>
  <c r="J37"/>
  <c r="J12"/>
  <c r="J38"/>
  <c r="J13"/>
  <c r="J33"/>
  <c r="J10"/>
  <c r="J26"/>
  <c r="J51"/>
  <c r="I6"/>
  <c r="J39"/>
  <c r="J23"/>
  <c r="J49"/>
  <c r="J32"/>
  <c r="J46"/>
  <c r="J16"/>
  <c r="J47"/>
  <c r="J17"/>
  <c r="J42"/>
  <c r="J14"/>
  <c r="J11"/>
  <c r="L56"/>
  <c r="F26"/>
  <c r="F48"/>
  <c r="F15"/>
  <c r="F38"/>
  <c r="F49"/>
  <c r="F55"/>
  <c r="F44"/>
  <c r="F16"/>
  <c r="F37"/>
  <c r="K6"/>
  <c r="F11"/>
  <c r="F21"/>
  <c r="F22"/>
  <c r="F27"/>
  <c r="F36"/>
  <c r="F9"/>
  <c r="F43"/>
  <c r="F10"/>
  <c r="F31"/>
  <c r="F53"/>
  <c r="F20"/>
  <c r="F46"/>
  <c r="F47"/>
  <c r="F30"/>
  <c r="F14"/>
  <c r="F52"/>
  <c r="F35"/>
  <c r="F19"/>
  <c r="F57"/>
  <c r="F41"/>
  <c r="F24"/>
  <c r="F8"/>
  <c r="F54"/>
  <c r="F25"/>
  <c r="F13"/>
  <c r="E6"/>
  <c r="F51"/>
  <c r="F34"/>
  <c r="F18"/>
  <c r="F56"/>
  <c r="F39"/>
  <c r="F23"/>
  <c r="F7"/>
  <c r="F45"/>
  <c r="F28"/>
  <c r="F12"/>
  <c r="F42"/>
  <c r="F29"/>
  <c r="L32"/>
  <c r="L54"/>
  <c r="L52"/>
  <c r="L47"/>
  <c r="L43"/>
  <c r="L37"/>
  <c r="L23"/>
  <c r="L18"/>
  <c r="L7"/>
  <c r="L6" l="1"/>
</calcChain>
</file>

<file path=xl/sharedStrings.xml><?xml version="1.0" encoding="utf-8"?>
<sst xmlns="http://schemas.openxmlformats.org/spreadsheetml/2006/main" count="125" uniqueCount="125">
  <si>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</si>
  <si>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</si>
  <si>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</si>
  <si>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</si>
  <si>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</si>
  <si>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</si>
  <si>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</si>
  <si>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</si>
  <si>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</si>
  <si>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</si>
  <si>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</si>
  <si>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</si>
  <si>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</si>
  <si>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</si>
  <si>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</si>
  <si>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</si>
  <si>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</si>
  <si>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</si>
  <si>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</si>
  <si>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</si>
  <si>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</si>
  <si>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</si>
  <si>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</si>
  <si>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</si>
  <si>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</si>
  <si>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</si>
  <si>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</si>
  <si>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</si>
  <si>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</si>
  <si>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</si>
  <si>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</si>
  <si>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</si>
  <si>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</si>
  <si>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</si>
  <si>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</si>
  <si>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</si>
  <si>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</si>
  <si>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</si>
  <si>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</si>
  <si>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</si>
  <si>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</si>
  <si>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</si>
  <si>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</si>
  <si>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</si>
  <si>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</si>
  <si>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</si>
  <si>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</si>
  <si>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</si>
  <si>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Топливно-энергетический комплекс</t>
  </si>
  <si>
    <t>0402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</si>
  <si>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</si>
  <si>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</si>
  <si>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</si>
  <si>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</si>
  <si>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</si>
  <si>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</si>
  <si>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</si>
  <si>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</si>
  <si>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</si>
  <si>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</si>
  <si>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</si>
  <si>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</si>
  <si>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</si>
  <si>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</si>
  <si>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</si>
  <si>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</si>
  <si>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</si>
  <si>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</si>
  <si>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</si>
  <si>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</si>
  <si>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</si>
  <si>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</si>
  <si>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</si>
  <si>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</si>
  <si>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</si>
  <si>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</si>
  <si>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</si>
  <si>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</si>
  <si>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</si>
  <si>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</si>
  <si>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</si>
  <si>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</si>
  <si>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</si>
  <si>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</si>
  <si>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</si>
  <si>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</si>
  <si>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</si>
  <si>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</si>
  <si>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</si>
  <si>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</si>
  <si>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</si>
  <si>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</si>
  <si>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</si>
  <si>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</si>
  <si>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</si>
  <si>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</si>
  <si>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</si>
  <si>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</si>
  <si>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</si>
  <si>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</si>
  <si>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</si>
  <si>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</si>
  <si>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</si>
  <si>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</si>
  <si>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</si>
  <si>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</si>
  <si>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</si>
  <si>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</si>
  <si>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</si>
  <si>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</si>
  <si>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</si>
  <si>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</si>
  <si>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</si>
  <si>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</si>
  <si>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</si>
  <si>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</si>
  <si>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</si>
  <si>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</si>
  <si>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</si>
  <si>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</si>
  <si>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Анализ исполнения расходов (Консолидированный бюджет Тоншаевского муниципального района)</t>
  </si>
  <si>
    <t>Дополнительное образование</t>
  </si>
  <si>
    <t>Органы юстиции</t>
  </si>
  <si>
    <t>за январь 2018 года</t>
  </si>
  <si>
    <t>Информация за январь 2018 года в сравнении с январем 2017 года</t>
  </si>
</sst>
</file>

<file path=xl/styles.xml><?xml version="1.0" encoding="utf-8"?>
<styleSheet xmlns="http://schemas.openxmlformats.org/spreadsheetml/2006/main">
  <numFmts count="2">
    <numFmt numFmtId="164" formatCode="00\ \ 00"/>
    <numFmt numFmtId="165" formatCode="#,##0.00%"/>
  </numFmts>
  <fonts count="8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  <xf numFmtId="49" fontId="2" fillId="0" borderId="0" xfId="1" applyNumberFormat="1" applyFont="1" applyFill="1" applyAlignment="1" applyProtection="1">
      <alignment horizontal="left" wrapText="1"/>
    </xf>
    <xf numFmtId="49" fontId="0" fillId="0" borderId="0" xfId="1" applyNumberFormat="1" applyFont="1" applyFill="1" applyProtection="1"/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  <xf numFmtId="2" fontId="2" fillId="0" borderId="0" xfId="1" applyNumberFormat="1" applyFont="1" applyFill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61"/>
  <sheetViews>
    <sheetView tabSelected="1" workbookViewId="0">
      <selection activeCell="A2" sqref="A2:XFD2"/>
    </sheetView>
  </sheetViews>
  <sheetFormatPr defaultColWidth="9.85546875" defaultRowHeight="12.75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>
      <c r="A1" s="19" t="s">
        <v>120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</row>
    <row r="2" spans="1:15" s="25" customFormat="1" ht="21.75" customHeight="1">
      <c r="A2" s="24" t="s">
        <v>124</v>
      </c>
      <c r="B2" s="24"/>
      <c r="C2" s="24"/>
      <c r="D2" s="24"/>
      <c r="E2" s="24"/>
      <c r="F2" s="24"/>
    </row>
    <row r="3" spans="1:1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8"/>
      <c r="N3" s="18"/>
      <c r="O3" s="18"/>
    </row>
    <row r="4" spans="1:15" s="13" customFormat="1" ht="20.100000000000001" customHeight="1">
      <c r="A4" s="21" t="s">
        <v>0</v>
      </c>
      <c r="B4" s="22" t="s">
        <v>1</v>
      </c>
      <c r="C4" s="16" t="s">
        <v>123</v>
      </c>
      <c r="D4" s="16"/>
      <c r="E4" s="16"/>
      <c r="F4" s="16"/>
      <c r="G4" s="16" t="s">
        <v>2</v>
      </c>
      <c r="H4" s="16"/>
      <c r="I4" s="16"/>
      <c r="J4" s="16"/>
      <c r="K4" s="16"/>
      <c r="L4" s="16"/>
    </row>
    <row r="5" spans="1:15" s="13" customFormat="1" ht="83.1" customHeight="1">
      <c r="A5" s="21"/>
      <c r="B5" s="22"/>
      <c r="C5" s="23" t="s">
        <v>3</v>
      </c>
      <c r="D5" s="23" t="s">
        <v>4</v>
      </c>
      <c r="E5" s="16" t="s">
        <v>5</v>
      </c>
      <c r="F5" s="16" t="s">
        <v>6</v>
      </c>
      <c r="G5" s="23" t="s">
        <v>7</v>
      </c>
      <c r="H5" s="23" t="s">
        <v>8</v>
      </c>
      <c r="I5" s="16" t="s">
        <v>9</v>
      </c>
      <c r="J5" s="16" t="s">
        <v>10</v>
      </c>
      <c r="K5" s="16" t="s">
        <v>11</v>
      </c>
      <c r="L5" s="16" t="s">
        <v>12</v>
      </c>
    </row>
    <row r="6" spans="1:15" s="13" customFormat="1" ht="21" customHeight="1">
      <c r="A6" s="1" t="s">
        <v>13</v>
      </c>
      <c r="B6" s="2"/>
      <c r="C6" s="3">
        <f>(C7+C16+C18+C23+C32+C37+C43+C47+C52+C56+C54)</f>
        <v>505337.68</v>
      </c>
      <c r="D6" s="3">
        <f>(D7+D16+D18+D23+D32+D37+D43+D47+D52+D56+D54)</f>
        <v>35270.33</v>
      </c>
      <c r="E6" s="4">
        <f t="shared" ref="E6:E37" si="0">(D6/C6)</f>
        <v>6.9795567193801977E-2</v>
      </c>
      <c r="F6" s="4">
        <v>1</v>
      </c>
      <c r="G6" s="3">
        <f>(G7+G16+G18+G23+G32+G37+G43+G47+G52+G56+G54)</f>
        <v>503677.30000000005</v>
      </c>
      <c r="H6" s="3">
        <f>(H7+H16+H18+H23+H32+H37+H43+H47+H52+H56+H54)</f>
        <v>31802.97</v>
      </c>
      <c r="I6" s="4">
        <f t="shared" ref="I6:I37" si="1">(H6/G6)</f>
        <v>6.3141559089520211E-2</v>
      </c>
      <c r="J6" s="4">
        <v>1</v>
      </c>
      <c r="K6" s="4">
        <f t="shared" ref="K6:K37" si="2">(D6/H6)</f>
        <v>1.1090262953428565</v>
      </c>
      <c r="L6" s="14">
        <f t="shared" ref="L6:L37" si="3">(E6-I6)</f>
        <v>6.6540081042817667E-3</v>
      </c>
    </row>
    <row r="7" spans="1:15" s="13" customFormat="1" ht="21" customHeight="1">
      <c r="A7" s="5" t="s">
        <v>14</v>
      </c>
      <c r="B7" s="6" t="s">
        <v>15</v>
      </c>
      <c r="C7" s="7">
        <f>SUM(C8:C15)</f>
        <v>69101.329999999987</v>
      </c>
      <c r="D7" s="7">
        <f>SUM(D8:D15)</f>
        <v>4789.58</v>
      </c>
      <c r="E7" s="8">
        <f t="shared" si="0"/>
        <v>6.9312414102593992E-2</v>
      </c>
      <c r="F7" s="8">
        <f>(D7/D6)</f>
        <v>0.13579629110359898</v>
      </c>
      <c r="G7" s="7">
        <f>SUM(G8:G15)</f>
        <v>66800.25</v>
      </c>
      <c r="H7" s="7">
        <f>SUM(H8:H15)</f>
        <v>5157.1899999999996</v>
      </c>
      <c r="I7" s="8">
        <f t="shared" si="1"/>
        <v>7.7203154179812189E-2</v>
      </c>
      <c r="J7" s="8">
        <f>(H7/H6)</f>
        <v>0.1621606409715822</v>
      </c>
      <c r="K7" s="8">
        <f t="shared" si="2"/>
        <v>0.92871893414824747</v>
      </c>
      <c r="L7" s="15">
        <f t="shared" si="3"/>
        <v>-7.8907400772181974E-3</v>
      </c>
    </row>
    <row r="8" spans="1:15" s="13" customFormat="1" ht="41.1" customHeight="1">
      <c r="A8" s="1" t="s">
        <v>16</v>
      </c>
      <c r="B8" s="2" t="s">
        <v>17</v>
      </c>
      <c r="C8" s="3">
        <v>5901.2</v>
      </c>
      <c r="D8" s="3">
        <v>356.25</v>
      </c>
      <c r="E8" s="4">
        <f t="shared" si="0"/>
        <v>6.0369077475767641E-2</v>
      </c>
      <c r="F8" s="4">
        <f>(D8/D6)</f>
        <v>1.0100557607484817E-2</v>
      </c>
      <c r="G8" s="3">
        <v>5645.77</v>
      </c>
      <c r="H8" s="3">
        <v>513.80999999999995</v>
      </c>
      <c r="I8" s="4">
        <f t="shared" si="1"/>
        <v>9.1007958170453263E-2</v>
      </c>
      <c r="J8" s="4">
        <f>(H8/H6)</f>
        <v>1.6156038256804315E-2</v>
      </c>
      <c r="K8" s="4">
        <f t="shared" si="2"/>
        <v>0.69334968178898826</v>
      </c>
      <c r="L8" s="14">
        <f t="shared" si="3"/>
        <v>-3.0638880694685622E-2</v>
      </c>
    </row>
    <row r="9" spans="1:15" s="13" customFormat="1" ht="60.95" customHeight="1">
      <c r="A9" s="1" t="s">
        <v>18</v>
      </c>
      <c r="B9" s="2" t="s">
        <v>19</v>
      </c>
      <c r="C9" s="3">
        <v>896.1</v>
      </c>
      <c r="D9" s="3">
        <v>71.02</v>
      </c>
      <c r="E9" s="4">
        <f t="shared" si="0"/>
        <v>7.9254547483539772E-2</v>
      </c>
      <c r="F9" s="4">
        <f>(D9/D6)</f>
        <v>2.0135904597433593E-3</v>
      </c>
      <c r="G9" s="3">
        <v>593.63</v>
      </c>
      <c r="H9" s="3">
        <v>50.05</v>
      </c>
      <c r="I9" s="4">
        <f t="shared" si="1"/>
        <v>8.43117766959217E-2</v>
      </c>
      <c r="J9" s="4">
        <f>(H9/H6)</f>
        <v>1.5737523885347813E-3</v>
      </c>
      <c r="K9" s="4">
        <f t="shared" si="2"/>
        <v>1.418981018981019</v>
      </c>
      <c r="L9" s="14">
        <f t="shared" si="3"/>
        <v>-5.0572292123819279E-3</v>
      </c>
    </row>
    <row r="10" spans="1:15" s="13" customFormat="1" ht="60.95" customHeight="1">
      <c r="A10" s="1" t="s">
        <v>20</v>
      </c>
      <c r="B10" s="2" t="s">
        <v>21</v>
      </c>
      <c r="C10" s="3">
        <v>27402.94</v>
      </c>
      <c r="D10" s="3">
        <v>2053.98</v>
      </c>
      <c r="E10" s="4">
        <f t="shared" si="0"/>
        <v>7.4954731134688465E-2</v>
      </c>
      <c r="F10" s="4">
        <f>(D10/D6)</f>
        <v>5.8235349655078358E-2</v>
      </c>
      <c r="G10" s="3">
        <v>25698.39</v>
      </c>
      <c r="H10" s="3">
        <v>2001.74</v>
      </c>
      <c r="I10" s="4">
        <f t="shared" si="1"/>
        <v>7.7893595668833734E-2</v>
      </c>
      <c r="J10" s="4">
        <f>(H10/H6)</f>
        <v>6.2941920204307958E-2</v>
      </c>
      <c r="K10" s="4">
        <f t="shared" si="2"/>
        <v>1.0260972953530429</v>
      </c>
      <c r="L10" s="14">
        <f t="shared" si="3"/>
        <v>-2.938864534145269E-3</v>
      </c>
    </row>
    <row r="11" spans="1:15" s="13" customFormat="1" ht="21" customHeight="1">
      <c r="A11" s="1" t="s">
        <v>22</v>
      </c>
      <c r="B11" s="2" t="s">
        <v>23</v>
      </c>
      <c r="C11" s="3">
        <v>63.09</v>
      </c>
      <c r="D11" s="3"/>
      <c r="E11" s="4">
        <f t="shared" si="0"/>
        <v>0</v>
      </c>
      <c r="F11" s="4">
        <f>(D11/D6)</f>
        <v>0</v>
      </c>
      <c r="G11" s="3"/>
      <c r="H11" s="3"/>
      <c r="I11" s="4" t="e">
        <f t="shared" si="1"/>
        <v>#DIV/0!</v>
      </c>
      <c r="J11" s="4">
        <f>(H11/H6)</f>
        <v>0</v>
      </c>
      <c r="K11" s="4" t="e">
        <f t="shared" si="2"/>
        <v>#DIV/0!</v>
      </c>
      <c r="L11" s="14" t="e">
        <f t="shared" si="3"/>
        <v>#DIV/0!</v>
      </c>
    </row>
    <row r="12" spans="1:15" s="13" customFormat="1" ht="41.1" customHeight="1">
      <c r="A12" s="1" t="s">
        <v>24</v>
      </c>
      <c r="B12" s="2" t="s">
        <v>25</v>
      </c>
      <c r="C12" s="3">
        <v>8477.85</v>
      </c>
      <c r="D12" s="3">
        <v>674.72</v>
      </c>
      <c r="E12" s="4">
        <f t="shared" si="0"/>
        <v>7.9586215844819147E-2</v>
      </c>
      <c r="F12" s="4">
        <f>(D12/D6)</f>
        <v>1.9129959940834124E-2</v>
      </c>
      <c r="G12" s="3">
        <v>8296.6</v>
      </c>
      <c r="H12" s="3">
        <v>622.67999999999995</v>
      </c>
      <c r="I12" s="4">
        <f t="shared" si="1"/>
        <v>7.505243111636091E-2</v>
      </c>
      <c r="J12" s="4">
        <f>(H12/H6)</f>
        <v>1.9579303442414337E-2</v>
      </c>
      <c r="K12" s="4">
        <f t="shared" si="2"/>
        <v>1.0835742275326012</v>
      </c>
      <c r="L12" s="14">
        <f t="shared" si="3"/>
        <v>4.5337847284582372E-3</v>
      </c>
    </row>
    <row r="13" spans="1:15" s="13" customFormat="1" ht="21" customHeight="1">
      <c r="A13" s="1" t="s">
        <v>26</v>
      </c>
      <c r="B13" s="2" t="s">
        <v>27</v>
      </c>
      <c r="C13" s="3"/>
      <c r="D13" s="3"/>
      <c r="E13" s="4" t="e">
        <f t="shared" si="0"/>
        <v>#DIV/0!</v>
      </c>
      <c r="F13" s="4">
        <f>(D13/D6)</f>
        <v>0</v>
      </c>
      <c r="G13" s="3">
        <v>50</v>
      </c>
      <c r="H13" s="3"/>
      <c r="I13" s="4">
        <f t="shared" si="1"/>
        <v>0</v>
      </c>
      <c r="J13" s="4">
        <f>(H13/H6)</f>
        <v>0</v>
      </c>
      <c r="K13" s="4" t="e">
        <f t="shared" si="2"/>
        <v>#DIV/0!</v>
      </c>
      <c r="L13" s="4" t="e">
        <f t="shared" si="3"/>
        <v>#DIV/0!</v>
      </c>
    </row>
    <row r="14" spans="1:15" s="13" customFormat="1" ht="21" customHeight="1">
      <c r="A14" s="1" t="s">
        <v>28</v>
      </c>
      <c r="B14" s="2" t="s">
        <v>29</v>
      </c>
      <c r="C14" s="3">
        <v>631.5</v>
      </c>
      <c r="D14" s="3"/>
      <c r="E14" s="4">
        <f t="shared" si="0"/>
        <v>0</v>
      </c>
      <c r="F14" s="4">
        <f>(D14/D6)</f>
        <v>0</v>
      </c>
      <c r="G14" s="3">
        <v>639.08000000000004</v>
      </c>
      <c r="H14" s="3"/>
      <c r="I14" s="4">
        <f t="shared" si="1"/>
        <v>0</v>
      </c>
      <c r="J14" s="4">
        <f>(H14/H6)</f>
        <v>0</v>
      </c>
      <c r="K14" s="4" t="e">
        <f t="shared" si="2"/>
        <v>#DIV/0!</v>
      </c>
      <c r="L14" s="4">
        <f t="shared" si="3"/>
        <v>0</v>
      </c>
    </row>
    <row r="15" spans="1:15" s="13" customFormat="1" ht="21" customHeight="1">
      <c r="A15" s="1" t="s">
        <v>30</v>
      </c>
      <c r="B15" s="2" t="s">
        <v>31</v>
      </c>
      <c r="C15" s="3">
        <v>25728.65</v>
      </c>
      <c r="D15" s="3">
        <v>1633.61</v>
      </c>
      <c r="E15" s="4">
        <f t="shared" si="0"/>
        <v>6.3493809430343204E-2</v>
      </c>
      <c r="F15" s="4">
        <f>(D15/D6)</f>
        <v>4.6316833440458303E-2</v>
      </c>
      <c r="G15" s="3">
        <v>25876.78</v>
      </c>
      <c r="H15" s="3">
        <v>1968.91</v>
      </c>
      <c r="I15" s="4">
        <f t="shared" si="1"/>
        <v>7.6087905836815864E-2</v>
      </c>
      <c r="J15" s="4">
        <f>(H15/H6)</f>
        <v>6.190962667952081E-2</v>
      </c>
      <c r="K15" s="4">
        <f t="shared" si="2"/>
        <v>0.8297027289210781</v>
      </c>
      <c r="L15" s="14">
        <f t="shared" si="3"/>
        <v>-1.259409640647266E-2</v>
      </c>
    </row>
    <row r="16" spans="1:15" s="13" customFormat="1" ht="21" customHeight="1">
      <c r="A16" s="5" t="s">
        <v>32</v>
      </c>
      <c r="B16" s="6" t="s">
        <v>33</v>
      </c>
      <c r="C16" s="7">
        <f>SUM(C17:C17)</f>
        <v>1001.7</v>
      </c>
      <c r="D16" s="7">
        <f>SUM(D17:D17)</f>
        <v>0</v>
      </c>
      <c r="E16" s="8">
        <f t="shared" si="0"/>
        <v>0</v>
      </c>
      <c r="F16" s="8">
        <f>(D16/D6)</f>
        <v>0</v>
      </c>
      <c r="G16" s="7">
        <f>SUM(G17:G17)</f>
        <v>915.6</v>
      </c>
      <c r="H16" s="7">
        <f>SUM(H17:H17)</f>
        <v>0</v>
      </c>
      <c r="I16" s="8">
        <f t="shared" si="1"/>
        <v>0</v>
      </c>
      <c r="J16" s="8">
        <f>(H16/H6)</f>
        <v>0</v>
      </c>
      <c r="K16" s="8" t="e">
        <f t="shared" si="2"/>
        <v>#DIV/0!</v>
      </c>
      <c r="L16" s="8">
        <f t="shared" si="3"/>
        <v>0</v>
      </c>
    </row>
    <row r="17" spans="1:12" s="13" customFormat="1" ht="21" customHeight="1">
      <c r="A17" s="1" t="s">
        <v>34</v>
      </c>
      <c r="B17" s="2" t="s">
        <v>35</v>
      </c>
      <c r="C17" s="3">
        <v>1001.7</v>
      </c>
      <c r="D17" s="3"/>
      <c r="E17" s="4">
        <f t="shared" si="0"/>
        <v>0</v>
      </c>
      <c r="F17" s="4">
        <f>(D17/D6)</f>
        <v>0</v>
      </c>
      <c r="G17" s="3">
        <v>915.6</v>
      </c>
      <c r="H17" s="3"/>
      <c r="I17" s="4">
        <f t="shared" si="1"/>
        <v>0</v>
      </c>
      <c r="J17" s="4">
        <f>(H17/H6)</f>
        <v>0</v>
      </c>
      <c r="K17" s="4" t="e">
        <f t="shared" si="2"/>
        <v>#DIV/0!</v>
      </c>
      <c r="L17" s="4">
        <f t="shared" si="3"/>
        <v>0</v>
      </c>
    </row>
    <row r="18" spans="1:12" s="13" customFormat="1" ht="41.1" customHeight="1">
      <c r="A18" s="5" t="s">
        <v>36</v>
      </c>
      <c r="B18" s="6" t="s">
        <v>37</v>
      </c>
      <c r="C18" s="7">
        <f>SUM(C19:C22)</f>
        <v>8529.02</v>
      </c>
      <c r="D18" s="7">
        <f>SUM(D19:D22)</f>
        <v>469.78</v>
      </c>
      <c r="E18" s="8">
        <f t="shared" si="0"/>
        <v>5.5080185062293202E-2</v>
      </c>
      <c r="F18" s="8">
        <f>(D18/D6)</f>
        <v>1.331941039394868E-2</v>
      </c>
      <c r="G18" s="7">
        <f>SUM(G19:G22)</f>
        <v>6875.65</v>
      </c>
      <c r="H18" s="7">
        <f>SUM(H19:H22)</f>
        <v>492.94</v>
      </c>
      <c r="I18" s="8">
        <f t="shared" si="1"/>
        <v>7.1693585333750268E-2</v>
      </c>
      <c r="J18" s="8">
        <f>(H18/H6)</f>
        <v>1.5499810237848854E-2</v>
      </c>
      <c r="K18" s="8">
        <f t="shared" si="2"/>
        <v>0.95301659431168084</v>
      </c>
      <c r="L18" s="15">
        <f t="shared" si="3"/>
        <v>-1.6613400271457066E-2</v>
      </c>
    </row>
    <row r="19" spans="1:12" s="13" customFormat="1" ht="21" customHeight="1">
      <c r="A19" s="1" t="s">
        <v>122</v>
      </c>
      <c r="B19" s="2">
        <v>304</v>
      </c>
      <c r="C19" s="3"/>
      <c r="D19" s="3"/>
      <c r="E19" s="4" t="e">
        <f t="shared" si="0"/>
        <v>#DIV/0!</v>
      </c>
      <c r="F19" s="4">
        <f>(D19/D6)</f>
        <v>0</v>
      </c>
      <c r="G19" s="3"/>
      <c r="H19" s="3"/>
      <c r="I19" s="4" t="e">
        <f t="shared" si="1"/>
        <v>#DIV/0!</v>
      </c>
      <c r="J19" s="4">
        <f>(H19/H6)</f>
        <v>0</v>
      </c>
      <c r="K19" s="4" t="e">
        <f t="shared" si="2"/>
        <v>#DIV/0!</v>
      </c>
      <c r="L19" s="4" t="e">
        <f t="shared" si="3"/>
        <v>#DIV/0!</v>
      </c>
    </row>
    <row r="20" spans="1:12" s="13" customFormat="1" ht="41.1" customHeight="1">
      <c r="A20" s="1" t="s">
        <v>38</v>
      </c>
      <c r="B20" s="2" t="s">
        <v>39</v>
      </c>
      <c r="C20" s="3">
        <v>4760.37</v>
      </c>
      <c r="D20" s="3">
        <v>277.32</v>
      </c>
      <c r="E20" s="4">
        <f t="shared" si="0"/>
        <v>5.8255975901032903E-2</v>
      </c>
      <c r="F20" s="4">
        <f>(D20/D6)</f>
        <v>7.8626993283022872E-3</v>
      </c>
      <c r="G20" s="3">
        <v>3427.35</v>
      </c>
      <c r="H20" s="3">
        <v>285.93</v>
      </c>
      <c r="I20" s="4">
        <f t="shared" si="1"/>
        <v>8.3425970501991339E-2</v>
      </c>
      <c r="J20" s="4">
        <f>(H20/H6)</f>
        <v>8.9906697393356654E-3</v>
      </c>
      <c r="K20" s="4">
        <f t="shared" si="2"/>
        <v>0.96988773476025592</v>
      </c>
      <c r="L20" s="14">
        <f t="shared" si="3"/>
        <v>-2.5169994600958437E-2</v>
      </c>
    </row>
    <row r="21" spans="1:12" s="13" customFormat="1" ht="21" customHeight="1">
      <c r="A21" s="1" t="s">
        <v>40</v>
      </c>
      <c r="B21" s="2" t="s">
        <v>41</v>
      </c>
      <c r="C21" s="3">
        <v>3768.65</v>
      </c>
      <c r="D21" s="3">
        <v>192.46</v>
      </c>
      <c r="E21" s="4">
        <f t="shared" si="0"/>
        <v>5.1068685072904088E-2</v>
      </c>
      <c r="F21" s="4">
        <f>(D21/D6)</f>
        <v>5.4567110656463949E-3</v>
      </c>
      <c r="G21" s="3">
        <v>3448.3</v>
      </c>
      <c r="H21" s="3">
        <v>207.01</v>
      </c>
      <c r="I21" s="4">
        <f t="shared" si="1"/>
        <v>6.0032479772641582E-2</v>
      </c>
      <c r="J21" s="4">
        <f>(H21/H6)</f>
        <v>6.5091404985131883E-3</v>
      </c>
      <c r="K21" s="4">
        <f t="shared" si="2"/>
        <v>0.92971354040867604</v>
      </c>
      <c r="L21" s="4">
        <f t="shared" si="3"/>
        <v>-8.9637946997374943E-3</v>
      </c>
    </row>
    <row r="22" spans="1:12" s="13" customFormat="1" ht="41.1" customHeight="1">
      <c r="A22" s="1" t="s">
        <v>42</v>
      </c>
      <c r="B22" s="2" t="s">
        <v>43</v>
      </c>
      <c r="C22" s="3"/>
      <c r="D22" s="3"/>
      <c r="E22" s="4" t="e">
        <f t="shared" si="0"/>
        <v>#DIV/0!</v>
      </c>
      <c r="F22" s="4">
        <f>(D22/D6)</f>
        <v>0</v>
      </c>
      <c r="G22" s="3"/>
      <c r="H22" s="3"/>
      <c r="I22" s="4" t="e">
        <f t="shared" si="1"/>
        <v>#DIV/0!</v>
      </c>
      <c r="J22" s="4">
        <f>(H22/H6)</f>
        <v>0</v>
      </c>
      <c r="K22" s="4" t="e">
        <f t="shared" si="2"/>
        <v>#DIV/0!</v>
      </c>
      <c r="L22" s="14" t="e">
        <f t="shared" si="3"/>
        <v>#DIV/0!</v>
      </c>
    </row>
    <row r="23" spans="1:12" s="13" customFormat="1" ht="21" customHeight="1">
      <c r="A23" s="5" t="s">
        <v>44</v>
      </c>
      <c r="B23" s="6" t="s">
        <v>45</v>
      </c>
      <c r="C23" s="7">
        <f>SUM(C24:C31)</f>
        <v>28252.54</v>
      </c>
      <c r="D23" s="7">
        <f>SUM(D24:D31)</f>
        <v>1494.06</v>
      </c>
      <c r="E23" s="8">
        <f t="shared" si="0"/>
        <v>5.2882324916626963E-2</v>
      </c>
      <c r="F23" s="8">
        <f>(D23/D6)</f>
        <v>4.2360250102564959E-2</v>
      </c>
      <c r="G23" s="7">
        <f>SUM(G24:G31)</f>
        <v>26105.3</v>
      </c>
      <c r="H23" s="7">
        <f>SUM(H24:H31)</f>
        <v>1049.8200000000002</v>
      </c>
      <c r="I23" s="8">
        <f t="shared" si="1"/>
        <v>4.0214822277468566E-2</v>
      </c>
      <c r="J23" s="8">
        <f>(H23/H6)</f>
        <v>3.3010124526105585E-2</v>
      </c>
      <c r="K23" s="8">
        <f t="shared" si="2"/>
        <v>1.423158255700977</v>
      </c>
      <c r="L23" s="15">
        <f t="shared" si="3"/>
        <v>1.2667502639158397E-2</v>
      </c>
    </row>
    <row r="24" spans="1:12" s="13" customFormat="1" ht="21" customHeight="1">
      <c r="A24" s="1" t="s">
        <v>46</v>
      </c>
      <c r="B24" s="2" t="s">
        <v>47</v>
      </c>
      <c r="C24" s="3">
        <v>355.6</v>
      </c>
      <c r="D24" s="3"/>
      <c r="E24" s="4">
        <f t="shared" si="0"/>
        <v>0</v>
      </c>
      <c r="F24" s="4">
        <f>(D24/D6)</f>
        <v>0</v>
      </c>
      <c r="G24" s="3">
        <v>300</v>
      </c>
      <c r="H24" s="3"/>
      <c r="I24" s="4">
        <f t="shared" si="1"/>
        <v>0</v>
      </c>
      <c r="J24" s="4">
        <f>(H24/H6)</f>
        <v>0</v>
      </c>
      <c r="K24" s="4" t="e">
        <f t="shared" si="2"/>
        <v>#DIV/0!</v>
      </c>
      <c r="L24" s="14">
        <f t="shared" si="3"/>
        <v>0</v>
      </c>
    </row>
    <row r="25" spans="1:12" s="13" customFormat="1" ht="21" customHeight="1">
      <c r="A25" s="1" t="s">
        <v>48</v>
      </c>
      <c r="B25" s="2" t="s">
        <v>49</v>
      </c>
      <c r="C25" s="3"/>
      <c r="D25" s="3"/>
      <c r="E25" s="4" t="e">
        <f t="shared" si="0"/>
        <v>#DIV/0!</v>
      </c>
      <c r="F25" s="4">
        <f>(D25/D6)</f>
        <v>0</v>
      </c>
      <c r="G25" s="3"/>
      <c r="H25" s="3"/>
      <c r="I25" s="4" t="e">
        <f t="shared" si="1"/>
        <v>#DIV/0!</v>
      </c>
      <c r="J25" s="4">
        <f>(H25/H6)</f>
        <v>0</v>
      </c>
      <c r="K25" s="4" t="e">
        <f t="shared" si="2"/>
        <v>#DIV/0!</v>
      </c>
      <c r="L25" s="4" t="e">
        <f t="shared" si="3"/>
        <v>#DIV/0!</v>
      </c>
    </row>
    <row r="26" spans="1:12" s="13" customFormat="1" ht="21" customHeight="1">
      <c r="A26" s="1" t="s">
        <v>50</v>
      </c>
      <c r="B26" s="2" t="s">
        <v>51</v>
      </c>
      <c r="C26" s="3">
        <v>8466.1</v>
      </c>
      <c r="D26" s="3">
        <v>478.94</v>
      </c>
      <c r="E26" s="4">
        <f t="shared" si="0"/>
        <v>5.6571502817117682E-2</v>
      </c>
      <c r="F26" s="4">
        <f>(D26/D6)</f>
        <v>1.3579118766396571E-2</v>
      </c>
      <c r="G26" s="3">
        <v>10475.6</v>
      </c>
      <c r="H26" s="3">
        <v>204.59</v>
      </c>
      <c r="I26" s="4">
        <f t="shared" si="1"/>
        <v>1.9530146244606514E-2</v>
      </c>
      <c r="J26" s="4">
        <f>(H26/H6)</f>
        <v>6.4330469764301889E-3</v>
      </c>
      <c r="K26" s="4">
        <f t="shared" si="2"/>
        <v>2.3409746321912115</v>
      </c>
      <c r="L26" s="14">
        <f t="shared" si="3"/>
        <v>3.7041356572511168E-2</v>
      </c>
    </row>
    <row r="27" spans="1:12" s="13" customFormat="1" ht="21" customHeight="1">
      <c r="A27" s="1" t="s">
        <v>52</v>
      </c>
      <c r="B27" s="2" t="s">
        <v>53</v>
      </c>
      <c r="C27" s="3"/>
      <c r="D27" s="3"/>
      <c r="E27" s="4" t="e">
        <f t="shared" si="0"/>
        <v>#DIV/0!</v>
      </c>
      <c r="F27" s="4">
        <f>(D27/D6)</f>
        <v>0</v>
      </c>
      <c r="G27" s="3"/>
      <c r="H27" s="3"/>
      <c r="I27" s="4" t="e">
        <f t="shared" si="1"/>
        <v>#DIV/0!</v>
      </c>
      <c r="J27" s="4">
        <f>(H27/H6)</f>
        <v>0</v>
      </c>
      <c r="K27" s="4" t="e">
        <f t="shared" si="2"/>
        <v>#DIV/0!</v>
      </c>
      <c r="L27" s="4" t="e">
        <f t="shared" si="3"/>
        <v>#DIV/0!</v>
      </c>
    </row>
    <row r="28" spans="1:12" s="13" customFormat="1" ht="21" customHeight="1">
      <c r="A28" s="1" t="s">
        <v>54</v>
      </c>
      <c r="B28" s="2" t="s">
        <v>55</v>
      </c>
      <c r="C28" s="3">
        <v>326.5</v>
      </c>
      <c r="D28" s="3">
        <v>40.799999999999997</v>
      </c>
      <c r="E28" s="4">
        <f t="shared" si="0"/>
        <v>0.12496171516079632</v>
      </c>
      <c r="F28" s="4">
        <f>(D28/D6)</f>
        <v>1.156779650204577E-3</v>
      </c>
      <c r="G28" s="3">
        <v>555</v>
      </c>
      <c r="H28" s="3">
        <v>46.25</v>
      </c>
      <c r="I28" s="4">
        <f t="shared" si="1"/>
        <v>8.3333333333333329E-2</v>
      </c>
      <c r="J28" s="4">
        <f>(H28/H6)</f>
        <v>1.4542666927019709E-3</v>
      </c>
      <c r="K28" s="4">
        <f t="shared" si="2"/>
        <v>0.88216216216216214</v>
      </c>
      <c r="L28" s="14">
        <f t="shared" si="3"/>
        <v>4.1628381827462993E-2</v>
      </c>
    </row>
    <row r="29" spans="1:12" s="13" customFormat="1" ht="21" customHeight="1">
      <c r="A29" s="1" t="s">
        <v>56</v>
      </c>
      <c r="B29" s="2" t="s">
        <v>57</v>
      </c>
      <c r="C29" s="3">
        <v>11761.54</v>
      </c>
      <c r="D29" s="3">
        <v>616.45000000000005</v>
      </c>
      <c r="E29" s="4">
        <f t="shared" si="0"/>
        <v>5.2412354164505667E-2</v>
      </c>
      <c r="F29" s="4">
        <f>(D29/D6)</f>
        <v>1.7477863121779694E-2</v>
      </c>
      <c r="G29" s="3">
        <v>9752.4</v>
      </c>
      <c r="H29" s="3">
        <v>523.97</v>
      </c>
      <c r="I29" s="4">
        <f t="shared" si="1"/>
        <v>5.3727287642016328E-2</v>
      </c>
      <c r="J29" s="4">
        <f>(H29/H6)</f>
        <v>1.6475505275136252E-2</v>
      </c>
      <c r="K29" s="4">
        <f t="shared" si="2"/>
        <v>1.1764986545031204</v>
      </c>
      <c r="L29" s="4">
        <f t="shared" si="3"/>
        <v>-1.3149334775106603E-3</v>
      </c>
    </row>
    <row r="30" spans="1:12" s="13" customFormat="1" ht="21" customHeight="1">
      <c r="A30" s="1" t="s">
        <v>58</v>
      </c>
      <c r="B30" s="2" t="s">
        <v>59</v>
      </c>
      <c r="C30" s="3">
        <v>933.3</v>
      </c>
      <c r="D30" s="3"/>
      <c r="E30" s="4">
        <f t="shared" si="0"/>
        <v>0</v>
      </c>
      <c r="F30" s="4">
        <f>(D30/D6)</f>
        <v>0</v>
      </c>
      <c r="G30" s="3"/>
      <c r="H30" s="3"/>
      <c r="I30" s="4" t="e">
        <f t="shared" si="1"/>
        <v>#DIV/0!</v>
      </c>
      <c r="J30" s="4">
        <f>(H30/H6)</f>
        <v>0</v>
      </c>
      <c r="K30" s="4" t="e">
        <f t="shared" si="2"/>
        <v>#DIV/0!</v>
      </c>
      <c r="L30" s="4" t="e">
        <f t="shared" si="3"/>
        <v>#DIV/0!</v>
      </c>
    </row>
    <row r="31" spans="1:12" s="13" customFormat="1" ht="21" customHeight="1">
      <c r="A31" s="1" t="s">
        <v>60</v>
      </c>
      <c r="B31" s="2" t="s">
        <v>61</v>
      </c>
      <c r="C31" s="3">
        <v>6409.5</v>
      </c>
      <c r="D31" s="3">
        <v>357.87</v>
      </c>
      <c r="E31" s="4">
        <f t="shared" si="0"/>
        <v>5.5834308448396909E-2</v>
      </c>
      <c r="F31" s="4">
        <f>(D31/D6)</f>
        <v>1.0146488564184116E-2</v>
      </c>
      <c r="G31" s="3">
        <v>5022.3</v>
      </c>
      <c r="H31" s="3">
        <v>275.01</v>
      </c>
      <c r="I31" s="4">
        <f t="shared" si="1"/>
        <v>5.4757780299862606E-2</v>
      </c>
      <c r="J31" s="4">
        <f>(H31/H6)</f>
        <v>8.647305581837168E-3</v>
      </c>
      <c r="K31" s="4">
        <f t="shared" si="2"/>
        <v>1.3012981346132868</v>
      </c>
      <c r="L31" s="4">
        <f t="shared" si="3"/>
        <v>1.0765281485343031E-3</v>
      </c>
    </row>
    <row r="32" spans="1:12" s="13" customFormat="1" ht="21" customHeight="1">
      <c r="A32" s="5" t="s">
        <v>62</v>
      </c>
      <c r="B32" s="6" t="s">
        <v>63</v>
      </c>
      <c r="C32" s="7">
        <f>SUM(C33:C36)</f>
        <v>16337.98</v>
      </c>
      <c r="D32" s="7">
        <f>SUM(D33:D36)</f>
        <v>1444.3300000000002</v>
      </c>
      <c r="E32" s="8">
        <f t="shared" si="0"/>
        <v>8.8403217533624123E-2</v>
      </c>
      <c r="F32" s="8">
        <f>(D32/D6)</f>
        <v>4.09502831416661E-2</v>
      </c>
      <c r="G32" s="7">
        <f>SUM(G33:G36)</f>
        <v>13050.099999999999</v>
      </c>
      <c r="H32" s="7">
        <f>SUM(H33:H36)</f>
        <v>1338.66</v>
      </c>
      <c r="I32" s="8">
        <f t="shared" si="1"/>
        <v>0.10257852430249578</v>
      </c>
      <c r="J32" s="8">
        <f>(H32/H6)</f>
        <v>4.2092295153565849E-2</v>
      </c>
      <c r="K32" s="8">
        <f t="shared" si="2"/>
        <v>1.0789371461013253</v>
      </c>
      <c r="L32" s="8">
        <f t="shared" si="3"/>
        <v>-1.4175306768871659E-2</v>
      </c>
    </row>
    <row r="33" spans="1:12" s="13" customFormat="1" ht="21" customHeight="1">
      <c r="A33" s="1" t="s">
        <v>64</v>
      </c>
      <c r="B33" s="2" t="s">
        <v>65</v>
      </c>
      <c r="C33" s="3">
        <v>438.4</v>
      </c>
      <c r="D33" s="3">
        <v>12.59</v>
      </c>
      <c r="E33" s="4">
        <f t="shared" si="0"/>
        <v>2.8718065693430658E-2</v>
      </c>
      <c r="F33" s="4">
        <f>(D33/D6)</f>
        <v>3.5695724990381431E-4</v>
      </c>
      <c r="G33" s="3">
        <v>1639.23</v>
      </c>
      <c r="H33" s="3">
        <v>583.19000000000005</v>
      </c>
      <c r="I33" s="4">
        <f t="shared" si="1"/>
        <v>0.35577069721759608</v>
      </c>
      <c r="J33" s="4">
        <f>(H33/H6)</f>
        <v>1.8337595513878108E-2</v>
      </c>
      <c r="K33" s="4">
        <f t="shared" si="2"/>
        <v>2.1588161662579947E-2</v>
      </c>
      <c r="L33" s="4">
        <f t="shared" si="3"/>
        <v>-0.32705263152416542</v>
      </c>
    </row>
    <row r="34" spans="1:12" s="13" customFormat="1" ht="21" customHeight="1">
      <c r="A34" s="1" t="s">
        <v>66</v>
      </c>
      <c r="B34" s="2" t="s">
        <v>67</v>
      </c>
      <c r="C34" s="3">
        <v>631.34</v>
      </c>
      <c r="D34" s="3">
        <v>180.64</v>
      </c>
      <c r="E34" s="4">
        <f t="shared" si="0"/>
        <v>0.28612158266544174</v>
      </c>
      <c r="F34" s="4">
        <f>(D34/D6)</f>
        <v>5.1215851963959504E-3</v>
      </c>
      <c r="G34" s="3">
        <v>600</v>
      </c>
      <c r="H34" s="3"/>
      <c r="I34" s="4">
        <f t="shared" si="1"/>
        <v>0</v>
      </c>
      <c r="J34" s="4">
        <f>(H34/H6)</f>
        <v>0</v>
      </c>
      <c r="K34" s="4" t="e">
        <f t="shared" si="2"/>
        <v>#DIV/0!</v>
      </c>
      <c r="L34" s="4">
        <f t="shared" si="3"/>
        <v>0.28612158266544174</v>
      </c>
    </row>
    <row r="35" spans="1:12" s="13" customFormat="1" ht="21" customHeight="1">
      <c r="A35" s="1" t="s">
        <v>68</v>
      </c>
      <c r="B35" s="2" t="s">
        <v>69</v>
      </c>
      <c r="C35" s="3">
        <v>14608.34</v>
      </c>
      <c r="D35" s="3">
        <v>1235.8800000000001</v>
      </c>
      <c r="E35" s="4">
        <f t="shared" si="0"/>
        <v>8.4600988202629457E-2</v>
      </c>
      <c r="F35" s="4">
        <f>(D35/D6)</f>
        <v>3.5040216521932177E-2</v>
      </c>
      <c r="G35" s="3">
        <v>10167.57</v>
      </c>
      <c r="H35" s="3">
        <v>745.42</v>
      </c>
      <c r="I35" s="4">
        <f t="shared" si="1"/>
        <v>7.3313485916497251E-2</v>
      </c>
      <c r="J35" s="4">
        <f>(H35/H6)</f>
        <v>2.3438691417814121E-2</v>
      </c>
      <c r="K35" s="4">
        <f t="shared" si="2"/>
        <v>1.6579646373856352</v>
      </c>
      <c r="L35" s="14">
        <f t="shared" si="3"/>
        <v>1.1287502286132206E-2</v>
      </c>
    </row>
    <row r="36" spans="1:12" s="13" customFormat="1" ht="21" customHeight="1">
      <c r="A36" s="1" t="s">
        <v>70</v>
      </c>
      <c r="B36" s="2" t="s">
        <v>71</v>
      </c>
      <c r="C36" s="3">
        <v>659.9</v>
      </c>
      <c r="D36" s="3">
        <v>15.22</v>
      </c>
      <c r="E36" s="4">
        <f t="shared" si="0"/>
        <v>2.306410062130626E-2</v>
      </c>
      <c r="F36" s="4">
        <f>(D36/D6)</f>
        <v>4.3152417343415839E-4</v>
      </c>
      <c r="G36" s="3">
        <v>643.29999999999995</v>
      </c>
      <c r="H36" s="3">
        <v>10.050000000000001</v>
      </c>
      <c r="I36" s="4">
        <f t="shared" si="1"/>
        <v>1.5622571117674493E-2</v>
      </c>
      <c r="J36" s="4">
        <f>(H36/H6)</f>
        <v>3.1600822187361746E-4</v>
      </c>
      <c r="K36" s="4">
        <f t="shared" si="2"/>
        <v>1.5144278606965174</v>
      </c>
      <c r="L36" s="14">
        <f t="shared" si="3"/>
        <v>7.441529503631767E-3</v>
      </c>
    </row>
    <row r="37" spans="1:12" s="13" customFormat="1" ht="21" customHeight="1">
      <c r="A37" s="5" t="s">
        <v>72</v>
      </c>
      <c r="B37" s="6" t="s">
        <v>73</v>
      </c>
      <c r="C37" s="7">
        <f>SUM(C38:C42)</f>
        <v>291742.8</v>
      </c>
      <c r="D37" s="7">
        <f>SUM(D38:D42)</f>
        <v>20775.689999999999</v>
      </c>
      <c r="E37" s="8">
        <f t="shared" si="0"/>
        <v>7.1212348685211771E-2</v>
      </c>
      <c r="F37" s="8">
        <f>(D37/D6)</f>
        <v>0.58904155419016491</v>
      </c>
      <c r="G37" s="7">
        <f>SUM(G38:G42)</f>
        <v>298792.80000000005</v>
      </c>
      <c r="H37" s="7">
        <f>SUM(H38:H42)</f>
        <v>18611.180000000004</v>
      </c>
      <c r="I37" s="8">
        <f t="shared" si="1"/>
        <v>6.2287913229502188E-2</v>
      </c>
      <c r="J37" s="8">
        <f>(H37/H6)</f>
        <v>0.58520257699202316</v>
      </c>
      <c r="K37" s="8">
        <f t="shared" si="2"/>
        <v>1.116301599361244</v>
      </c>
      <c r="L37" s="15">
        <f t="shared" si="3"/>
        <v>8.9244354557095826E-3</v>
      </c>
    </row>
    <row r="38" spans="1:12" s="13" customFormat="1" ht="21" customHeight="1">
      <c r="A38" s="1" t="s">
        <v>74</v>
      </c>
      <c r="B38" s="2" t="s">
        <v>75</v>
      </c>
      <c r="C38" s="3">
        <v>89016.6</v>
      </c>
      <c r="D38" s="3">
        <v>6684.94</v>
      </c>
      <c r="E38" s="4">
        <f t="shared" ref="E38:E57" si="4">(D38/C38)</f>
        <v>7.5097678410543642E-2</v>
      </c>
      <c r="F38" s="4">
        <f>(D38/D6)</f>
        <v>0.18953437634408296</v>
      </c>
      <c r="G38" s="3">
        <v>86711.5</v>
      </c>
      <c r="H38" s="3">
        <v>5533.54</v>
      </c>
      <c r="I38" s="4">
        <f t="shared" ref="I38:I57" si="5">(H38/G38)</f>
        <v>6.3815526198947078E-2</v>
      </c>
      <c r="J38" s="4">
        <f>(H38/H6)</f>
        <v>0.17399444139965545</v>
      </c>
      <c r="K38" s="4">
        <f t="shared" ref="K38:K57" si="6">(D38/H38)</f>
        <v>1.2080765658150117</v>
      </c>
      <c r="L38" s="14">
        <f t="shared" ref="L38:L57" si="7">(E38-I38)</f>
        <v>1.1282152211596563E-2</v>
      </c>
    </row>
    <row r="39" spans="1:12" s="13" customFormat="1" ht="21" customHeight="1">
      <c r="A39" s="1" t="s">
        <v>76</v>
      </c>
      <c r="B39" s="2" t="s">
        <v>77</v>
      </c>
      <c r="C39" s="3">
        <v>155355.9</v>
      </c>
      <c r="D39" s="3">
        <v>11986.26</v>
      </c>
      <c r="E39" s="4">
        <f t="shared" si="4"/>
        <v>7.7153555159475765E-2</v>
      </c>
      <c r="F39" s="4">
        <f>(D39/D6)</f>
        <v>0.33983974632502728</v>
      </c>
      <c r="G39" s="3">
        <v>177157.4</v>
      </c>
      <c r="H39" s="3">
        <v>11022.84</v>
      </c>
      <c r="I39" s="4">
        <f t="shared" si="5"/>
        <v>6.2220601566742348E-2</v>
      </c>
      <c r="J39" s="4">
        <f>(H39/H6)</f>
        <v>0.34659781775098364</v>
      </c>
      <c r="K39" s="4">
        <f t="shared" si="6"/>
        <v>1.0874021577016451</v>
      </c>
      <c r="L39" s="14">
        <f t="shared" si="7"/>
        <v>1.4932953592733417E-2</v>
      </c>
    </row>
    <row r="40" spans="1:12" s="13" customFormat="1" ht="21" customHeight="1">
      <c r="A40" s="1" t="s">
        <v>121</v>
      </c>
      <c r="B40" s="2">
        <v>703</v>
      </c>
      <c r="C40" s="3">
        <v>13598.8</v>
      </c>
      <c r="D40" s="3">
        <v>977.8</v>
      </c>
      <c r="E40" s="4">
        <f t="shared" si="4"/>
        <v>7.190340324146248E-2</v>
      </c>
      <c r="F40" s="4"/>
      <c r="G40" s="3"/>
      <c r="H40" s="3"/>
      <c r="I40" s="4"/>
      <c r="J40" s="4"/>
      <c r="K40" s="4"/>
      <c r="L40" s="14"/>
    </row>
    <row r="41" spans="1:12" s="13" customFormat="1" ht="21" customHeight="1">
      <c r="A41" s="1" t="s">
        <v>78</v>
      </c>
      <c r="B41" s="2" t="s">
        <v>79</v>
      </c>
      <c r="C41" s="3">
        <v>9703</v>
      </c>
      <c r="D41" s="3">
        <v>483.14</v>
      </c>
      <c r="E41" s="4">
        <f t="shared" si="4"/>
        <v>4.9792847572915591E-2</v>
      </c>
      <c r="F41" s="4">
        <f>(D41/D6)</f>
        <v>1.3698199024505866E-2</v>
      </c>
      <c r="G41" s="3">
        <v>8325.2000000000007</v>
      </c>
      <c r="H41" s="3">
        <v>412.83</v>
      </c>
      <c r="I41" s="4">
        <f t="shared" si="5"/>
        <v>4.9587997885936666E-2</v>
      </c>
      <c r="J41" s="4">
        <f>(H41/H6)</f>
        <v>1.2980863108068208E-2</v>
      </c>
      <c r="K41" s="4">
        <f t="shared" si="6"/>
        <v>1.1703122350604365</v>
      </c>
      <c r="L41" s="4">
        <f t="shared" si="7"/>
        <v>2.0484968697892514E-4</v>
      </c>
    </row>
    <row r="42" spans="1:12" s="13" customFormat="1" ht="21" customHeight="1">
      <c r="A42" s="1" t="s">
        <v>80</v>
      </c>
      <c r="B42" s="2" t="s">
        <v>81</v>
      </c>
      <c r="C42" s="3">
        <v>24068.5</v>
      </c>
      <c r="D42" s="3">
        <v>643.54999999999995</v>
      </c>
      <c r="E42" s="4">
        <f t="shared" si="4"/>
        <v>2.673826786048154E-2</v>
      </c>
      <c r="F42" s="4">
        <f>(D42/D6)</f>
        <v>1.8246214311008712E-2</v>
      </c>
      <c r="G42" s="3">
        <v>26598.7</v>
      </c>
      <c r="H42" s="3">
        <v>1641.97</v>
      </c>
      <c r="I42" s="4">
        <f t="shared" si="5"/>
        <v>6.1731212427675035E-2</v>
      </c>
      <c r="J42" s="4">
        <f>(H42/H6)</f>
        <v>5.1629454733315788E-2</v>
      </c>
      <c r="K42" s="4">
        <f t="shared" si="6"/>
        <v>0.39193773333252124</v>
      </c>
      <c r="L42" s="14">
        <f t="shared" si="7"/>
        <v>-3.4992944567193499E-2</v>
      </c>
    </row>
    <row r="43" spans="1:12" s="13" customFormat="1" ht="21" customHeight="1">
      <c r="A43" s="5" t="s">
        <v>82</v>
      </c>
      <c r="B43" s="6" t="s">
        <v>83</v>
      </c>
      <c r="C43" s="7">
        <f>SUM(C44:C46)</f>
        <v>68306</v>
      </c>
      <c r="D43" s="7">
        <f>SUM(D44:D46)</f>
        <v>5288.05</v>
      </c>
      <c r="E43" s="8">
        <f t="shared" si="4"/>
        <v>7.7417064386730308E-2</v>
      </c>
      <c r="F43" s="8">
        <f>(D43/D6)</f>
        <v>0.14992913307020375</v>
      </c>
      <c r="G43" s="7">
        <f>SUM(G44:G46)</f>
        <v>74389.3</v>
      </c>
      <c r="H43" s="7">
        <f>SUM(H44:H46)</f>
        <v>4407.8100000000004</v>
      </c>
      <c r="I43" s="8">
        <f t="shared" si="5"/>
        <v>5.9253279705549056E-2</v>
      </c>
      <c r="J43" s="8">
        <f>(H43/H6)</f>
        <v>0.13859743288126863</v>
      </c>
      <c r="K43" s="8">
        <f t="shared" si="6"/>
        <v>1.1997000778164213</v>
      </c>
      <c r="L43" s="15">
        <f t="shared" si="7"/>
        <v>1.8163784681181253E-2</v>
      </c>
    </row>
    <row r="44" spans="1:12" s="13" customFormat="1" ht="21" customHeight="1">
      <c r="A44" s="1" t="s">
        <v>84</v>
      </c>
      <c r="B44" s="2" t="s">
        <v>85</v>
      </c>
      <c r="C44" s="3">
        <v>62650</v>
      </c>
      <c r="D44" s="3">
        <v>5016.26</v>
      </c>
      <c r="E44" s="4">
        <f t="shared" si="4"/>
        <v>8.0067996807661621E-2</v>
      </c>
      <c r="F44" s="4">
        <f>(D44/D6)</f>
        <v>0.14222322274841204</v>
      </c>
      <c r="G44" s="3">
        <v>68906.600000000006</v>
      </c>
      <c r="H44" s="3">
        <v>4099.09</v>
      </c>
      <c r="I44" s="4">
        <f t="shared" si="5"/>
        <v>5.9487625278275225E-2</v>
      </c>
      <c r="J44" s="4">
        <f>(H44/H6)</f>
        <v>0.12889016340297776</v>
      </c>
      <c r="K44" s="4">
        <f t="shared" si="6"/>
        <v>1.2237496615102377</v>
      </c>
      <c r="L44" s="14">
        <f t="shared" si="7"/>
        <v>2.0580371529386396E-2</v>
      </c>
    </row>
    <row r="45" spans="1:12" s="13" customFormat="1" ht="21" customHeight="1">
      <c r="A45" s="1" t="s">
        <v>86</v>
      </c>
      <c r="B45" s="2" t="s">
        <v>87</v>
      </c>
      <c r="C45" s="3">
        <v>430</v>
      </c>
      <c r="D45" s="3">
        <v>20.88</v>
      </c>
      <c r="E45" s="4">
        <f t="shared" si="4"/>
        <v>4.8558139534883721E-2</v>
      </c>
      <c r="F45" s="4">
        <f>(D45/D6)</f>
        <v>5.9199899745763639E-4</v>
      </c>
      <c r="G45" s="3">
        <v>350</v>
      </c>
      <c r="H45" s="3">
        <v>28.1</v>
      </c>
      <c r="I45" s="4">
        <f t="shared" si="5"/>
        <v>8.0285714285714294E-2</v>
      </c>
      <c r="J45" s="4">
        <f>(H45/H6)</f>
        <v>8.8356527707946777E-4</v>
      </c>
      <c r="K45" s="4">
        <f t="shared" si="6"/>
        <v>0.74306049822064046</v>
      </c>
      <c r="L45" s="14">
        <f t="shared" si="7"/>
        <v>-3.1727574750830573E-2</v>
      </c>
    </row>
    <row r="46" spans="1:12" s="13" customFormat="1" ht="21" customHeight="1">
      <c r="A46" s="1" t="s">
        <v>88</v>
      </c>
      <c r="B46" s="2" t="s">
        <v>89</v>
      </c>
      <c r="C46" s="3">
        <v>5226</v>
      </c>
      <c r="D46" s="3">
        <v>250.91</v>
      </c>
      <c r="E46" s="4">
        <f t="shared" si="4"/>
        <v>4.8011863758132413E-2</v>
      </c>
      <c r="F46" s="4">
        <f>(D46/D6)</f>
        <v>7.1139113243340784E-3</v>
      </c>
      <c r="G46" s="3">
        <v>5132.7</v>
      </c>
      <c r="H46" s="3">
        <v>280.62</v>
      </c>
      <c r="I46" s="4">
        <f t="shared" si="5"/>
        <v>5.4672979133789233E-2</v>
      </c>
      <c r="J46" s="4">
        <f>(H46/H6)</f>
        <v>8.8237042012113964E-3</v>
      </c>
      <c r="K46" s="4">
        <f t="shared" si="6"/>
        <v>0.89412728957308818</v>
      </c>
      <c r="L46" s="14">
        <f t="shared" si="7"/>
        <v>-6.6611153756568203E-3</v>
      </c>
    </row>
    <row r="47" spans="1:12" s="13" customFormat="1" ht="21" customHeight="1">
      <c r="A47" s="5" t="s">
        <v>90</v>
      </c>
      <c r="B47" s="6" t="s">
        <v>91</v>
      </c>
      <c r="C47" s="7">
        <f>SUM(C48:C51)</f>
        <v>16017.1</v>
      </c>
      <c r="D47" s="7">
        <f>SUM(D48:D51)</f>
        <v>468.51</v>
      </c>
      <c r="E47" s="8">
        <f t="shared" si="4"/>
        <v>2.9250613406921352E-2</v>
      </c>
      <c r="F47" s="8">
        <f>(D47/D6)</f>
        <v>1.3283402792091822E-2</v>
      </c>
      <c r="G47" s="7">
        <f>SUM(G48:G51)</f>
        <v>11455.800000000001</v>
      </c>
      <c r="H47" s="7">
        <f>SUM(H48:H51)</f>
        <v>431.77</v>
      </c>
      <c r="I47" s="8">
        <f t="shared" si="5"/>
        <v>3.7690078388240011E-2</v>
      </c>
      <c r="J47" s="8">
        <f>(H47/H6)</f>
        <v>1.3576404970982269E-2</v>
      </c>
      <c r="K47" s="8">
        <f t="shared" si="6"/>
        <v>1.0850915996942816</v>
      </c>
      <c r="L47" s="8">
        <f t="shared" si="7"/>
        <v>-8.439464981318659E-3</v>
      </c>
    </row>
    <row r="48" spans="1:12" s="13" customFormat="1" ht="21" customHeight="1">
      <c r="A48" s="1" t="s">
        <v>92</v>
      </c>
      <c r="B48" s="2" t="s">
        <v>93</v>
      </c>
      <c r="C48" s="3">
        <v>3446</v>
      </c>
      <c r="D48" s="3">
        <v>250.87</v>
      </c>
      <c r="E48" s="4">
        <f t="shared" si="4"/>
        <v>7.2800348229831696E-2</v>
      </c>
      <c r="F48" s="4">
        <f>(D48/D6)</f>
        <v>7.1127772266377995E-3</v>
      </c>
      <c r="G48" s="3">
        <v>3093.2</v>
      </c>
      <c r="H48" s="3">
        <v>257.76</v>
      </c>
      <c r="I48" s="4">
        <f t="shared" si="5"/>
        <v>8.3331178068020179E-2</v>
      </c>
      <c r="J48" s="4">
        <f>(H48/H6)</f>
        <v>8.1049034099645399E-3</v>
      </c>
      <c r="K48" s="4">
        <f t="shared" si="6"/>
        <v>0.97326970825574177</v>
      </c>
      <c r="L48" s="4">
        <f t="shared" si="7"/>
        <v>-1.0530829838188482E-2</v>
      </c>
    </row>
    <row r="49" spans="1:12" s="13" customFormat="1" ht="21" customHeight="1">
      <c r="A49" s="1" t="s">
        <v>94</v>
      </c>
      <c r="B49" s="2" t="s">
        <v>95</v>
      </c>
      <c r="C49" s="3">
        <v>1316.3</v>
      </c>
      <c r="D49" s="3">
        <v>7.46</v>
      </c>
      <c r="E49" s="4">
        <f t="shared" si="4"/>
        <v>5.6674010483932233E-3</v>
      </c>
      <c r="F49" s="4">
        <f>(D49/D6)</f>
        <v>2.1150922035603295E-4</v>
      </c>
      <c r="G49" s="3">
        <v>401</v>
      </c>
      <c r="H49" s="3">
        <v>3.21</v>
      </c>
      <c r="I49" s="4">
        <f t="shared" si="5"/>
        <v>8.0049875311720697E-3</v>
      </c>
      <c r="J49" s="4">
        <f>(H49/H6)</f>
        <v>1.0093396937455841E-4</v>
      </c>
      <c r="K49" s="4">
        <f t="shared" si="6"/>
        <v>2.32398753894081</v>
      </c>
      <c r="L49" s="4">
        <f t="shared" si="7"/>
        <v>-2.3375864827788464E-3</v>
      </c>
    </row>
    <row r="50" spans="1:12" s="13" customFormat="1" ht="21" customHeight="1">
      <c r="A50" s="1" t="s">
        <v>96</v>
      </c>
      <c r="B50" s="2" t="s">
        <v>97</v>
      </c>
      <c r="C50" s="3">
        <v>10738.4</v>
      </c>
      <c r="D50" s="3">
        <v>89.8</v>
      </c>
      <c r="E50" s="4">
        <f t="shared" si="4"/>
        <v>8.3625121060865674E-3</v>
      </c>
      <c r="F50" s="4">
        <f>(D50/D6)</f>
        <v>2.5460493281463481E-3</v>
      </c>
      <c r="G50" s="3">
        <v>7519.5</v>
      </c>
      <c r="H50" s="3">
        <v>33.29</v>
      </c>
      <c r="I50" s="4">
        <f t="shared" si="5"/>
        <v>4.4271560609083051E-3</v>
      </c>
      <c r="J50" s="4">
        <f>(H50/H6)</f>
        <v>1.0467575827037537E-3</v>
      </c>
      <c r="K50" s="4">
        <f t="shared" si="6"/>
        <v>2.6975067587864223</v>
      </c>
      <c r="L50" s="14">
        <f t="shared" si="7"/>
        <v>3.9353560451782623E-3</v>
      </c>
    </row>
    <row r="51" spans="1:12" s="13" customFormat="1" ht="21" customHeight="1">
      <c r="A51" s="1" t="s">
        <v>98</v>
      </c>
      <c r="B51" s="2" t="s">
        <v>99</v>
      </c>
      <c r="C51" s="3">
        <v>516.4</v>
      </c>
      <c r="D51" s="3">
        <v>120.38</v>
      </c>
      <c r="E51" s="4">
        <f t="shared" si="4"/>
        <v>0.23311386522075911</v>
      </c>
      <c r="F51" s="4">
        <f>(D51/D6)</f>
        <v>3.4130670169516416E-3</v>
      </c>
      <c r="G51" s="3">
        <v>442.1</v>
      </c>
      <c r="H51" s="3">
        <v>137.51</v>
      </c>
      <c r="I51" s="4">
        <f t="shared" si="5"/>
        <v>0.31103822664555525</v>
      </c>
      <c r="J51" s="4">
        <f>(H51/H6)</f>
        <v>4.323810008939416E-3</v>
      </c>
      <c r="K51" s="4">
        <f t="shared" si="6"/>
        <v>0.8754272416551524</v>
      </c>
      <c r="L51" s="14">
        <f t="shared" si="7"/>
        <v>-7.792436142479614E-2</v>
      </c>
    </row>
    <row r="52" spans="1:12" s="13" customFormat="1" ht="21" customHeight="1">
      <c r="A52" s="5" t="s">
        <v>100</v>
      </c>
      <c r="B52" s="6" t="s">
        <v>101</v>
      </c>
      <c r="C52" s="7">
        <f>SUM(C53:C53)</f>
        <v>4302.3100000000004</v>
      </c>
      <c r="D52" s="7">
        <f>SUM(D53:D53)</f>
        <v>538.79999999999995</v>
      </c>
      <c r="E52" s="8">
        <f t="shared" si="4"/>
        <v>0.12523504814855274</v>
      </c>
      <c r="F52" s="8">
        <f>(D52/D6)</f>
        <v>1.5276295968878089E-2</v>
      </c>
      <c r="G52" s="7">
        <f>SUM(G53:G53)</f>
        <v>3612.5</v>
      </c>
      <c r="H52" s="7">
        <f>SUM(H53:H53)</f>
        <v>228</v>
      </c>
      <c r="I52" s="8">
        <f t="shared" si="5"/>
        <v>6.3114186851211077E-2</v>
      </c>
      <c r="J52" s="8">
        <f>(H52/H6)</f>
        <v>7.1691417499686345E-3</v>
      </c>
      <c r="K52" s="8">
        <f t="shared" si="6"/>
        <v>2.3631578947368421</v>
      </c>
      <c r="L52" s="15">
        <f t="shared" si="7"/>
        <v>6.2120861297341665E-2</v>
      </c>
    </row>
    <row r="53" spans="1:12" s="13" customFormat="1" ht="21" customHeight="1">
      <c r="A53" s="1" t="s">
        <v>102</v>
      </c>
      <c r="B53" s="2" t="s">
        <v>103</v>
      </c>
      <c r="C53" s="3">
        <v>4302.3100000000004</v>
      </c>
      <c r="D53" s="3">
        <v>538.79999999999995</v>
      </c>
      <c r="E53" s="4">
        <f t="shared" si="4"/>
        <v>0.12523504814855274</v>
      </c>
      <c r="F53" s="4">
        <f>(D53/D6)</f>
        <v>1.5276295968878089E-2</v>
      </c>
      <c r="G53" s="3">
        <v>3612.5</v>
      </c>
      <c r="H53" s="3">
        <v>228</v>
      </c>
      <c r="I53" s="4">
        <f t="shared" si="5"/>
        <v>6.3114186851211077E-2</v>
      </c>
      <c r="J53" s="4">
        <f>(H53/H6)</f>
        <v>7.1691417499686345E-3</v>
      </c>
      <c r="K53" s="4">
        <f t="shared" si="6"/>
        <v>2.3631578947368421</v>
      </c>
      <c r="L53" s="4">
        <f t="shared" si="7"/>
        <v>6.2120861297341665E-2</v>
      </c>
    </row>
    <row r="54" spans="1:12" s="13" customFormat="1" ht="21" customHeight="1">
      <c r="A54" s="5" t="s">
        <v>104</v>
      </c>
      <c r="B54" s="6" t="s">
        <v>105</v>
      </c>
      <c r="C54" s="7">
        <f>SUM(C55:C55)</f>
        <v>1720.9</v>
      </c>
      <c r="D54" s="7">
        <f>SUM(D55:D55)</f>
        <v>0</v>
      </c>
      <c r="E54" s="8">
        <f t="shared" si="4"/>
        <v>0</v>
      </c>
      <c r="F54" s="8">
        <f>(D54/D6)</f>
        <v>0</v>
      </c>
      <c r="G54" s="7">
        <f>SUM(G55:G55)</f>
        <v>1600</v>
      </c>
      <c r="H54" s="7">
        <f>SUM(H55:H55)</f>
        <v>84.07</v>
      </c>
      <c r="I54" s="8">
        <f t="shared" si="5"/>
        <v>5.2543749999999993E-2</v>
      </c>
      <c r="J54" s="8">
        <f>(H54/H6)</f>
        <v>2.6434638022801013E-3</v>
      </c>
      <c r="K54" s="8">
        <f t="shared" si="6"/>
        <v>0</v>
      </c>
      <c r="L54" s="15">
        <f t="shared" si="7"/>
        <v>-5.2543749999999993E-2</v>
      </c>
    </row>
    <row r="55" spans="1:12" s="13" customFormat="1" ht="21" customHeight="1">
      <c r="A55" s="1" t="s">
        <v>106</v>
      </c>
      <c r="B55" s="2" t="s">
        <v>107</v>
      </c>
      <c r="C55" s="3">
        <v>1720.9</v>
      </c>
      <c r="D55" s="3"/>
      <c r="E55" s="4">
        <f t="shared" si="4"/>
        <v>0</v>
      </c>
      <c r="F55" s="4">
        <f>(D55/D6)</f>
        <v>0</v>
      </c>
      <c r="G55" s="3">
        <v>1600</v>
      </c>
      <c r="H55" s="3">
        <v>84.07</v>
      </c>
      <c r="I55" s="4">
        <f t="shared" si="5"/>
        <v>5.2543749999999993E-2</v>
      </c>
      <c r="J55" s="4">
        <f>(H55/H6)</f>
        <v>2.6434638022801013E-3</v>
      </c>
      <c r="K55" s="4">
        <f t="shared" si="6"/>
        <v>0</v>
      </c>
      <c r="L55" s="4">
        <f t="shared" si="7"/>
        <v>-5.2543749999999993E-2</v>
      </c>
    </row>
    <row r="56" spans="1:12" s="13" customFormat="1" ht="41.1" customHeight="1">
      <c r="A56" s="5" t="s">
        <v>108</v>
      </c>
      <c r="B56" s="6" t="s">
        <v>109</v>
      </c>
      <c r="C56" s="7">
        <f>SUM(C57:C57)</f>
        <v>26</v>
      </c>
      <c r="D56" s="7">
        <f>SUM(D57:D57)</f>
        <v>1.53</v>
      </c>
      <c r="E56" s="8">
        <f t="shared" si="4"/>
        <v>5.8846153846153847E-2</v>
      </c>
      <c r="F56" s="8">
        <f>(D56/D6)</f>
        <v>4.337923688267164E-5</v>
      </c>
      <c r="G56" s="7">
        <f>SUM(G57:G57)</f>
        <v>80</v>
      </c>
      <c r="H56" s="7">
        <f>SUM(H57:H57)</f>
        <v>1.53</v>
      </c>
      <c r="I56" s="8">
        <f t="shared" si="5"/>
        <v>1.9125E-2</v>
      </c>
      <c r="J56" s="8">
        <f>(H56/H6)</f>
        <v>4.8108714374789522E-5</v>
      </c>
      <c r="K56" s="8">
        <f t="shared" si="6"/>
        <v>1</v>
      </c>
      <c r="L56" s="8">
        <f t="shared" si="7"/>
        <v>3.972115384615385E-2</v>
      </c>
    </row>
    <row r="57" spans="1:12" s="13" customFormat="1" ht="21" customHeight="1">
      <c r="A57" s="1" t="s">
        <v>110</v>
      </c>
      <c r="B57" s="2" t="s">
        <v>111</v>
      </c>
      <c r="C57" s="3">
        <v>26</v>
      </c>
      <c r="D57" s="3">
        <v>1.53</v>
      </c>
      <c r="E57" s="4">
        <f t="shared" si="4"/>
        <v>5.8846153846153847E-2</v>
      </c>
      <c r="F57" s="4">
        <f>(D57/D6)</f>
        <v>4.337923688267164E-5</v>
      </c>
      <c r="G57" s="3">
        <v>80</v>
      </c>
      <c r="H57" s="3">
        <v>1.53</v>
      </c>
      <c r="I57" s="4">
        <f t="shared" si="5"/>
        <v>1.9125E-2</v>
      </c>
      <c r="J57" s="4">
        <f>(H57/H6)</f>
        <v>4.8108714374789522E-5</v>
      </c>
      <c r="K57" s="4">
        <f t="shared" si="6"/>
        <v>1</v>
      </c>
      <c r="L57" s="4">
        <f t="shared" si="7"/>
        <v>3.972115384615385E-2</v>
      </c>
    </row>
    <row r="58" spans="1:12" s="13" customFormat="1" ht="60.95" customHeight="1">
      <c r="A58" s="5" t="s">
        <v>112</v>
      </c>
      <c r="B58" s="6" t="s">
        <v>113</v>
      </c>
      <c r="C58" s="7"/>
      <c r="D58" s="7"/>
      <c r="E58" s="8"/>
      <c r="F58" s="8"/>
      <c r="G58" s="7"/>
      <c r="H58" s="7"/>
      <c r="I58" s="8"/>
      <c r="J58" s="8"/>
      <c r="K58" s="8"/>
      <c r="L58" s="8"/>
    </row>
    <row r="59" spans="1:12" s="13" customFormat="1" ht="41.1" customHeight="1">
      <c r="A59" s="1" t="s">
        <v>114</v>
      </c>
      <c r="B59" s="2" t="s">
        <v>115</v>
      </c>
      <c r="C59" s="3"/>
      <c r="D59" s="3"/>
      <c r="E59" s="4"/>
      <c r="F59" s="4"/>
      <c r="G59" s="3"/>
      <c r="H59" s="3"/>
      <c r="I59" s="4"/>
      <c r="J59" s="4"/>
      <c r="K59" s="4"/>
      <c r="L59" s="4"/>
    </row>
    <row r="60" spans="1:12" s="13" customFormat="1" ht="21" customHeight="1">
      <c r="A60" s="1" t="s">
        <v>116</v>
      </c>
      <c r="B60" s="2" t="s">
        <v>117</v>
      </c>
      <c r="C60" s="3"/>
      <c r="D60" s="3"/>
      <c r="E60" s="4"/>
      <c r="F60" s="4"/>
      <c r="G60" s="3"/>
      <c r="H60" s="3"/>
      <c r="I60" s="4"/>
      <c r="J60" s="4"/>
      <c r="K60" s="4"/>
      <c r="L60" s="4"/>
    </row>
    <row r="61" spans="1:12" s="13" customFormat="1" ht="21" customHeight="1">
      <c r="A61" s="1" t="s">
        <v>118</v>
      </c>
      <c r="B61" s="2" t="s">
        <v>119</v>
      </c>
      <c r="C61" s="3"/>
      <c r="D61" s="3"/>
      <c r="E61" s="4"/>
      <c r="F61" s="4"/>
      <c r="G61" s="3"/>
      <c r="H61" s="3"/>
      <c r="I61" s="4"/>
      <c r="J61" s="4"/>
      <c r="K61" s="4"/>
      <c r="L61" s="4"/>
    </row>
  </sheetData>
  <mergeCells count="17">
    <mergeCell ref="I5"/>
    <mergeCell ref="J5"/>
    <mergeCell ref="A2:XFD2"/>
    <mergeCell ref="K5"/>
    <mergeCell ref="A3:O3"/>
    <mergeCell ref="A1:O1"/>
    <mergeCell ref="A4:A5"/>
    <mergeCell ref="B4:B5"/>
    <mergeCell ref="C5"/>
    <mergeCell ref="D5"/>
    <mergeCell ref="E5"/>
    <mergeCell ref="F5"/>
    <mergeCell ref="C4:F4"/>
    <mergeCell ref="G5"/>
    <mergeCell ref="L5"/>
    <mergeCell ref="G4:L4"/>
    <mergeCell ref="H5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2018-02-16T10:55:12Z</cp:lastPrinted>
  <dcterms:created xsi:type="dcterms:W3CDTF">2017-03-10T06:35:34Z</dcterms:created>
  <dcterms:modified xsi:type="dcterms:W3CDTF">2018-02-16T10:55:38Z</dcterms:modified>
</cp:coreProperties>
</file>