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Таблица!$C$6:$L$61</definedName>
  </definedNames>
  <calcPr calcId="125725"/>
</workbook>
</file>

<file path=xl/calcChain.xml><?xml version="1.0" encoding="utf-8"?>
<calcChain xmlns="http://schemas.openxmlformats.org/spreadsheetml/2006/main">
  <c r="K40" i="1"/>
  <c r="E40"/>
  <c r="H56"/>
  <c r="H54"/>
  <c r="H52"/>
  <c r="H47"/>
  <c r="H43"/>
  <c r="H37"/>
  <c r="H32"/>
  <c r="H23"/>
  <c r="H18"/>
  <c r="H16"/>
  <c r="H7"/>
  <c r="G56"/>
  <c r="G54"/>
  <c r="G52"/>
  <c r="G47"/>
  <c r="G43"/>
  <c r="G37"/>
  <c r="G32"/>
  <c r="G23"/>
  <c r="G18"/>
  <c r="G16"/>
  <c r="G7"/>
  <c r="D56"/>
  <c r="D54"/>
  <c r="D52"/>
  <c r="D47"/>
  <c r="D43"/>
  <c r="D37"/>
  <c r="D32"/>
  <c r="D23"/>
  <c r="D18"/>
  <c r="D16"/>
  <c r="D7"/>
  <c r="C56"/>
  <c r="C54"/>
  <c r="C52"/>
  <c r="C47"/>
  <c r="C43"/>
  <c r="C37"/>
  <c r="C32"/>
  <c r="C23"/>
  <c r="C18"/>
  <c r="C16"/>
  <c r="C7"/>
  <c r="E57"/>
  <c r="E55"/>
  <c r="E53"/>
  <c r="E51"/>
  <c r="E50"/>
  <c r="E49"/>
  <c r="E48"/>
  <c r="E46"/>
  <c r="E45"/>
  <c r="E44"/>
  <c r="E42"/>
  <c r="E41"/>
  <c r="E39"/>
  <c r="E38"/>
  <c r="E36"/>
  <c r="E35"/>
  <c r="E34"/>
  <c r="E33"/>
  <c r="E31"/>
  <c r="E30"/>
  <c r="E29"/>
  <c r="E28"/>
  <c r="E27"/>
  <c r="E26"/>
  <c r="E25"/>
  <c r="E24"/>
  <c r="E22"/>
  <c r="E21"/>
  <c r="E20"/>
  <c r="E19"/>
  <c r="E17"/>
  <c r="E15"/>
  <c r="E14"/>
  <c r="E13"/>
  <c r="E12"/>
  <c r="E11"/>
  <c r="E10"/>
  <c r="E9"/>
  <c r="E8"/>
  <c r="I57"/>
  <c r="I55"/>
  <c r="I53"/>
  <c r="I51"/>
  <c r="I50"/>
  <c r="I49"/>
  <c r="I48"/>
  <c r="I46"/>
  <c r="I45"/>
  <c r="I44"/>
  <c r="I42"/>
  <c r="I41"/>
  <c r="I39"/>
  <c r="I38"/>
  <c r="I36"/>
  <c r="I35"/>
  <c r="I34"/>
  <c r="I33"/>
  <c r="I31"/>
  <c r="I30"/>
  <c r="I29"/>
  <c r="I28"/>
  <c r="I27"/>
  <c r="I26"/>
  <c r="I25"/>
  <c r="I24"/>
  <c r="I22"/>
  <c r="I21"/>
  <c r="I20"/>
  <c r="I19"/>
  <c r="I17"/>
  <c r="I15"/>
  <c r="I14"/>
  <c r="I13"/>
  <c r="I12"/>
  <c r="I11"/>
  <c r="I10"/>
  <c r="I9"/>
  <c r="L9" s="1"/>
  <c r="I8"/>
  <c r="K57"/>
  <c r="K55"/>
  <c r="K53"/>
  <c r="K51"/>
  <c r="K50"/>
  <c r="K49"/>
  <c r="K48"/>
  <c r="K46"/>
  <c r="K45"/>
  <c r="K44"/>
  <c r="K42"/>
  <c r="K41"/>
  <c r="K39"/>
  <c r="K38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22"/>
  <c r="L27" l="1"/>
  <c r="L11"/>
  <c r="L26"/>
  <c r="L35"/>
  <c r="K56"/>
  <c r="L30"/>
  <c r="L46"/>
  <c r="L17"/>
  <c r="L42"/>
  <c r="L13"/>
  <c r="L25"/>
  <c r="L34"/>
  <c r="L45"/>
  <c r="L50"/>
  <c r="L57"/>
  <c r="L19"/>
  <c r="L21"/>
  <c r="L14"/>
  <c r="L15"/>
  <c r="L10"/>
  <c r="L51"/>
  <c r="L55"/>
  <c r="L53"/>
  <c r="L49"/>
  <c r="L48"/>
  <c r="L44"/>
  <c r="H6"/>
  <c r="J56" s="1"/>
  <c r="L41"/>
  <c r="L38"/>
  <c r="L36"/>
  <c r="L33"/>
  <c r="L31"/>
  <c r="L29"/>
  <c r="L24"/>
  <c r="E56"/>
  <c r="K16"/>
  <c r="K7"/>
  <c r="D6"/>
  <c r="F33" s="1"/>
  <c r="E32"/>
  <c r="E16"/>
  <c r="I56"/>
  <c r="I54"/>
  <c r="K54"/>
  <c r="E54"/>
  <c r="I52"/>
  <c r="K52"/>
  <c r="E52"/>
  <c r="I47"/>
  <c r="K47"/>
  <c r="E47"/>
  <c r="I43"/>
  <c r="K43"/>
  <c r="E43"/>
  <c r="I37"/>
  <c r="K37"/>
  <c r="G6"/>
  <c r="E37"/>
  <c r="I32"/>
  <c r="K32"/>
  <c r="I23"/>
  <c r="K23"/>
  <c r="E23"/>
  <c r="I18"/>
  <c r="K18"/>
  <c r="E18"/>
  <c r="I16"/>
  <c r="I7"/>
  <c r="E7"/>
  <c r="C6"/>
  <c r="L39"/>
  <c r="L28"/>
  <c r="L20"/>
  <c r="L12"/>
  <c r="L8"/>
  <c r="F50" l="1"/>
  <c r="L16"/>
  <c r="F17"/>
  <c r="F32"/>
  <c r="J29"/>
  <c r="J31"/>
  <c r="J44"/>
  <c r="J25"/>
  <c r="J50"/>
  <c r="J20"/>
  <c r="J54"/>
  <c r="J41"/>
  <c r="J30"/>
  <c r="J53"/>
  <c r="J55"/>
  <c r="J43"/>
  <c r="J48"/>
  <c r="J57"/>
  <c r="J24"/>
  <c r="J8"/>
  <c r="J9"/>
  <c r="J34"/>
  <c r="J27"/>
  <c r="J36"/>
  <c r="J21"/>
  <c r="J22"/>
  <c r="J18"/>
  <c r="J7"/>
  <c r="J15"/>
  <c r="J52"/>
  <c r="J35"/>
  <c r="J19"/>
  <c r="J45"/>
  <c r="J28"/>
  <c r="J37"/>
  <c r="J12"/>
  <c r="J38"/>
  <c r="J13"/>
  <c r="J33"/>
  <c r="J10"/>
  <c r="J26"/>
  <c r="J51"/>
  <c r="I6"/>
  <c r="J39"/>
  <c r="J23"/>
  <c r="J49"/>
  <c r="J32"/>
  <c r="J46"/>
  <c r="J16"/>
  <c r="J47"/>
  <c r="J17"/>
  <c r="J42"/>
  <c r="J14"/>
  <c r="J11"/>
  <c r="L56"/>
  <c r="F26"/>
  <c r="F48"/>
  <c r="F15"/>
  <c r="F38"/>
  <c r="F49"/>
  <c r="F55"/>
  <c r="F44"/>
  <c r="F16"/>
  <c r="F37"/>
  <c r="K6"/>
  <c r="F11"/>
  <c r="F21"/>
  <c r="F22"/>
  <c r="F27"/>
  <c r="F36"/>
  <c r="F9"/>
  <c r="F43"/>
  <c r="F10"/>
  <c r="F31"/>
  <c r="F53"/>
  <c r="F20"/>
  <c r="F46"/>
  <c r="F47"/>
  <c r="F30"/>
  <c r="F14"/>
  <c r="F52"/>
  <c r="F35"/>
  <c r="F19"/>
  <c r="F57"/>
  <c r="F41"/>
  <c r="F24"/>
  <c r="F8"/>
  <c r="F54"/>
  <c r="F25"/>
  <c r="F13"/>
  <c r="E6"/>
  <c r="L6" s="1"/>
  <c r="F51"/>
  <c r="F34"/>
  <c r="F18"/>
  <c r="F56"/>
  <c r="F39"/>
  <c r="F23"/>
  <c r="F7"/>
  <c r="F45"/>
  <c r="F28"/>
  <c r="F12"/>
  <c r="F42"/>
  <c r="F29"/>
  <c r="L32"/>
  <c r="L54"/>
  <c r="L52"/>
  <c r="L47"/>
  <c r="L43"/>
  <c r="L37"/>
  <c r="L23"/>
  <c r="L18"/>
  <c r="L7"/>
</calcChain>
</file>

<file path=xl/sharedStrings.xml><?xml version="1.0" encoding="utf-8"?>
<sst xmlns="http://schemas.openxmlformats.org/spreadsheetml/2006/main" count="125" uniqueCount="125">
  <si>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</si>
  <si>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</si>
  <si>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</si>
  <si>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</si>
  <si>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</si>
  <si>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</si>
  <si>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</si>
  <si>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</si>
  <si>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</si>
  <si>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</si>
  <si>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</si>
  <si>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</si>
  <si>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</si>
  <si>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</si>
  <si>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</si>
  <si>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</si>
  <si>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</si>
  <si>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</si>
  <si>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</si>
  <si>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</si>
  <si>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</si>
  <si>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</si>
  <si>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</si>
  <si>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</si>
  <si>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</si>
  <si>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</si>
  <si>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</si>
  <si>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</si>
  <si>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</si>
  <si>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</si>
  <si>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</si>
  <si>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</si>
  <si>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</si>
  <si>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</si>
  <si>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</si>
  <si>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</si>
  <si>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</si>
  <si>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</si>
  <si>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</si>
  <si>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</si>
  <si>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</si>
  <si>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</si>
  <si>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</si>
  <si>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</si>
  <si>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</si>
  <si>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</si>
  <si>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</si>
  <si>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</si>
  <si>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</si>
  <si>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</si>
  <si>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</si>
  <si>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</si>
  <si>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</si>
  <si>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</si>
  <si>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</si>
  <si>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</si>
  <si>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</si>
  <si>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</si>
  <si>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</si>
  <si>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</si>
  <si>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</si>
  <si>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</si>
  <si>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</si>
  <si>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</si>
  <si>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</si>
  <si>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</si>
  <si>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</si>
  <si>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</si>
  <si>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</si>
  <si>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</si>
  <si>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</si>
  <si>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</si>
  <si>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</si>
  <si>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</si>
  <si>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</si>
  <si>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</si>
  <si>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</si>
  <si>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</si>
  <si>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</si>
  <si>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</si>
  <si>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</si>
  <si>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</si>
  <si>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</si>
  <si>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</si>
  <si>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</si>
  <si>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</si>
  <si>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</si>
  <si>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</si>
  <si>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</si>
  <si>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</si>
  <si>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</si>
  <si>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</si>
  <si>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</si>
  <si>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</si>
  <si>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</si>
  <si>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</si>
  <si>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</si>
  <si>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</si>
  <si>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</si>
  <si>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</si>
  <si>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</si>
  <si>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</si>
  <si>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</si>
  <si>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</si>
  <si>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</si>
  <si>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</si>
  <si>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</si>
  <si>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</si>
  <si>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</si>
  <si>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</si>
  <si>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</si>
  <si>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</si>
  <si>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</si>
  <si>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</si>
  <si>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</si>
  <si>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</si>
  <si>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</si>
  <si>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</si>
  <si>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</si>
  <si>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</si>
  <si>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</si>
  <si>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Дополнительное образование</t>
  </si>
  <si>
    <t>Органы юстиции</t>
  </si>
  <si>
    <t>Информация об исполнении за январь-август месяц 2019 года, 2018 года в разрезе разделов, подразделов классификации расходов</t>
  </si>
  <si>
    <t>за январь-август месяц 2019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</si>
</sst>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1"/>
  <sheetViews>
    <sheetView tabSelected="1" workbookViewId="0">
      <selection activeCell="D58" sqref="D58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9" t="s">
        <v>120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</row>
    <row r="2" spans="1:15" ht="21.75" customHeight="1">
      <c r="A2" s="17" t="s">
        <v>123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  <c r="N2" s="18"/>
      <c r="O2" s="18"/>
    </row>
    <row r="3" spans="1: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8"/>
      <c r="O3" s="18"/>
    </row>
    <row r="4" spans="1:15" s="13" customFormat="1" ht="20.100000000000001" customHeight="1">
      <c r="A4" s="21" t="s">
        <v>0</v>
      </c>
      <c r="B4" s="22" t="s">
        <v>1</v>
      </c>
      <c r="C4" s="16" t="s">
        <v>124</v>
      </c>
      <c r="D4" s="16"/>
      <c r="E4" s="16"/>
      <c r="F4" s="16"/>
      <c r="G4" s="16" t="s">
        <v>2</v>
      </c>
      <c r="H4" s="16"/>
      <c r="I4" s="16"/>
      <c r="J4" s="16"/>
      <c r="K4" s="16"/>
      <c r="L4" s="16"/>
    </row>
    <row r="5" spans="1:15" s="13" customFormat="1" ht="83.1" customHeight="1">
      <c r="A5" s="21"/>
      <c r="B5" s="22"/>
      <c r="C5" s="23" t="s">
        <v>3</v>
      </c>
      <c r="D5" s="23" t="s">
        <v>4</v>
      </c>
      <c r="E5" s="16" t="s">
        <v>5</v>
      </c>
      <c r="F5" s="16" t="s">
        <v>6</v>
      </c>
      <c r="G5" s="23" t="s">
        <v>7</v>
      </c>
      <c r="H5" s="23" t="s">
        <v>8</v>
      </c>
      <c r="I5" s="16" t="s">
        <v>9</v>
      </c>
      <c r="J5" s="16" t="s">
        <v>10</v>
      </c>
      <c r="K5" s="16" t="s">
        <v>11</v>
      </c>
      <c r="L5" s="16" t="s">
        <v>12</v>
      </c>
    </row>
    <row r="6" spans="1:15" s="13" customFormat="1" ht="21" customHeight="1">
      <c r="A6" s="1" t="s">
        <v>13</v>
      </c>
      <c r="B6" s="2"/>
      <c r="C6" s="3">
        <f>(C7+C16+C18+C23+C32+C37+C43+C47+C52+C56+C54)</f>
        <v>663086.21</v>
      </c>
      <c r="D6" s="3">
        <f>(D7+D16+D18+D23+D32+D37+D43+D47+D52+D56+D54)</f>
        <v>363367.61999999994</v>
      </c>
      <c r="E6" s="4">
        <f t="shared" ref="E6:E37" si="0">(D6/C6)</f>
        <v>0.54799453603476378</v>
      </c>
      <c r="F6" s="4">
        <v>1</v>
      </c>
      <c r="G6" s="3">
        <f>(G7+G16+G18+G23+G32+G37+G43+G47+G52+G56+G54)</f>
        <v>541415.84</v>
      </c>
      <c r="H6" s="3">
        <f>(H7+H16+H18+H23+H32+H37+H43+H47+H52+H56+H54)</f>
        <v>341245.03</v>
      </c>
      <c r="I6" s="4">
        <f t="shared" ref="I6:I37" si="1">(H6/G6)</f>
        <v>0.63028268622506511</v>
      </c>
      <c r="J6" s="4">
        <v>1</v>
      </c>
      <c r="K6" s="4">
        <f t="shared" ref="K6:K37" si="2">(D6/H6)</f>
        <v>1.0648290467409882</v>
      </c>
      <c r="L6" s="14">
        <f t="shared" ref="L6:L37" si="3">(E6-I6)</f>
        <v>-8.2288150190301335E-2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76868.010000000009</v>
      </c>
      <c r="D7" s="7">
        <f>SUM(D8:D15)</f>
        <v>50977.09</v>
      </c>
      <c r="E7" s="8">
        <f t="shared" si="0"/>
        <v>0.66317691846061833</v>
      </c>
      <c r="F7" s="8">
        <f>(D7/D6)</f>
        <v>0.14029067862458411</v>
      </c>
      <c r="G7" s="7">
        <f>SUM(G8:G15)</f>
        <v>69933.299999999988</v>
      </c>
      <c r="H7" s="7">
        <f>SUM(H8:H15)</f>
        <v>49284.72</v>
      </c>
      <c r="I7" s="8">
        <f t="shared" si="1"/>
        <v>0.70473894410817173</v>
      </c>
      <c r="J7" s="8">
        <f>(H7/H6)</f>
        <v>0.14442619134995166</v>
      </c>
      <c r="K7" s="8">
        <f t="shared" si="2"/>
        <v>1.0343386347736174</v>
      </c>
      <c r="L7" s="15">
        <f t="shared" si="3"/>
        <v>-4.1562025647553402E-2</v>
      </c>
    </row>
    <row r="8" spans="1:15" s="13" customFormat="1" ht="41.1" customHeight="1">
      <c r="A8" s="1" t="s">
        <v>16</v>
      </c>
      <c r="B8" s="2" t="s">
        <v>17</v>
      </c>
      <c r="C8" s="3">
        <v>6399.59</v>
      </c>
      <c r="D8" s="3">
        <v>4368.53</v>
      </c>
      <c r="E8" s="4">
        <f t="shared" si="0"/>
        <v>0.68262654326292771</v>
      </c>
      <c r="F8" s="4">
        <f>(D8/D6)</f>
        <v>1.2022342552151457E-2</v>
      </c>
      <c r="G8" s="3">
        <v>5916.2</v>
      </c>
      <c r="H8" s="3">
        <v>4162.1000000000004</v>
      </c>
      <c r="I8" s="4">
        <f t="shared" si="1"/>
        <v>0.703509009161286</v>
      </c>
      <c r="J8" s="4">
        <f>(H8/H6)</f>
        <v>1.2196807672187929E-2</v>
      </c>
      <c r="K8" s="4">
        <f t="shared" si="2"/>
        <v>1.0495975589245812</v>
      </c>
      <c r="L8" s="14">
        <f t="shared" si="3"/>
        <v>-2.0882465898358293E-2</v>
      </c>
    </row>
    <row r="9" spans="1:15" s="13" customFormat="1" ht="60.95" customHeight="1">
      <c r="A9" s="1" t="s">
        <v>18</v>
      </c>
      <c r="B9" s="2" t="s">
        <v>19</v>
      </c>
      <c r="C9" s="3">
        <v>1010.9</v>
      </c>
      <c r="D9" s="3">
        <v>666.54</v>
      </c>
      <c r="E9" s="4">
        <f t="shared" si="0"/>
        <v>0.65935305173607672</v>
      </c>
      <c r="F9" s="4">
        <f>(D9/D6)</f>
        <v>1.8343406602932867E-3</v>
      </c>
      <c r="G9" s="3">
        <v>907.1</v>
      </c>
      <c r="H9" s="3">
        <v>682.85</v>
      </c>
      <c r="I9" s="4">
        <f t="shared" si="1"/>
        <v>0.75278359607540513</v>
      </c>
      <c r="J9" s="4">
        <f>(H9/H6)</f>
        <v>2.0010547845927601E-3</v>
      </c>
      <c r="K9" s="4">
        <f t="shared" si="2"/>
        <v>0.97611481291645297</v>
      </c>
      <c r="L9" s="14">
        <f t="shared" si="3"/>
        <v>-9.3430544339328403E-2</v>
      </c>
    </row>
    <row r="10" spans="1:15" s="13" customFormat="1" ht="60.95" customHeight="1">
      <c r="A10" s="1" t="s">
        <v>20</v>
      </c>
      <c r="B10" s="2" t="s">
        <v>21</v>
      </c>
      <c r="C10" s="3">
        <v>30509.49</v>
      </c>
      <c r="D10" s="3">
        <v>20279.34</v>
      </c>
      <c r="E10" s="4">
        <f t="shared" si="0"/>
        <v>0.66468957691524833</v>
      </c>
      <c r="F10" s="4">
        <f>(D10/D6)</f>
        <v>5.5809430680697429E-2</v>
      </c>
      <c r="G10" s="3">
        <v>26107.84</v>
      </c>
      <c r="H10" s="3">
        <v>19797.439999999999</v>
      </c>
      <c r="I10" s="4">
        <f t="shared" si="1"/>
        <v>0.75829482638165391</v>
      </c>
      <c r="J10" s="4">
        <f>(H10/H6)</f>
        <v>5.8015321131563428E-2</v>
      </c>
      <c r="K10" s="4">
        <f t="shared" si="2"/>
        <v>1.0243415310262338</v>
      </c>
      <c r="L10" s="14">
        <f t="shared" si="3"/>
        <v>-9.3605249466405582E-2</v>
      </c>
    </row>
    <row r="11" spans="1:15" s="13" customFormat="1" ht="21" customHeight="1">
      <c r="A11" s="1" t="s">
        <v>22</v>
      </c>
      <c r="B11" s="2" t="s">
        <v>23</v>
      </c>
      <c r="C11" s="3">
        <v>10</v>
      </c>
      <c r="D11" s="3"/>
      <c r="E11" s="4">
        <f t="shared" si="0"/>
        <v>0</v>
      </c>
      <c r="F11" s="4">
        <f>(D11/D6)</f>
        <v>0</v>
      </c>
      <c r="G11" s="3">
        <v>63.15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9843.2999999999993</v>
      </c>
      <c r="D12" s="3">
        <v>6279.5</v>
      </c>
      <c r="E12" s="4">
        <f t="shared" si="0"/>
        <v>0.63794662359168175</v>
      </c>
      <c r="F12" s="4">
        <f>(D12/D6)</f>
        <v>1.7281396729846212E-2</v>
      </c>
      <c r="G12" s="3">
        <v>8477.85</v>
      </c>
      <c r="H12" s="3">
        <v>6367.24</v>
      </c>
      <c r="I12" s="4">
        <f t="shared" si="1"/>
        <v>0.75104419162877378</v>
      </c>
      <c r="J12" s="4">
        <f>(H12/H6)</f>
        <v>1.8658850503991221E-2</v>
      </c>
      <c r="K12" s="4">
        <f t="shared" si="2"/>
        <v>0.98622008908098335</v>
      </c>
      <c r="L12" s="14">
        <f t="shared" si="3"/>
        <v>-0.11309756803709203</v>
      </c>
    </row>
    <row r="13" spans="1:15" s="13" customFormat="1" ht="21" customHeight="1">
      <c r="A13" s="1" t="s">
        <v>26</v>
      </c>
      <c r="B13" s="2" t="s">
        <v>27</v>
      </c>
      <c r="C13" s="3">
        <v>250</v>
      </c>
      <c r="D13" s="3">
        <v>250</v>
      </c>
      <c r="E13" s="4">
        <f t="shared" si="0"/>
        <v>1</v>
      </c>
      <c r="F13" s="4">
        <f>(D13/D6)</f>
        <v>6.8800846921913419E-4</v>
      </c>
      <c r="G13" s="3">
        <v>25</v>
      </c>
      <c r="H13" s="3">
        <v>25</v>
      </c>
      <c r="I13" s="4">
        <f t="shared" si="1"/>
        <v>1</v>
      </c>
      <c r="J13" s="4">
        <f>(H13/H6)</f>
        <v>7.3261140242833719E-5</v>
      </c>
      <c r="K13" s="4">
        <f t="shared" si="2"/>
        <v>10</v>
      </c>
      <c r="L13" s="4">
        <f t="shared" si="3"/>
        <v>0</v>
      </c>
    </row>
    <row r="14" spans="1:15" s="13" customFormat="1" ht="21" customHeight="1">
      <c r="A14" s="1" t="s">
        <v>28</v>
      </c>
      <c r="B14" s="2" t="s">
        <v>29</v>
      </c>
      <c r="C14" s="3">
        <v>471.8</v>
      </c>
      <c r="D14" s="3"/>
      <c r="E14" s="4">
        <f t="shared" si="0"/>
        <v>0</v>
      </c>
      <c r="F14" s="4">
        <f>(D14/D6)</f>
        <v>0</v>
      </c>
      <c r="G14" s="3">
        <v>223.77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28372.93</v>
      </c>
      <c r="D15" s="3">
        <v>19133.18</v>
      </c>
      <c r="E15" s="4">
        <f t="shared" si="0"/>
        <v>0.67434628711239908</v>
      </c>
      <c r="F15" s="4">
        <f>(D15/D6)</f>
        <v>5.2655159532376615E-2</v>
      </c>
      <c r="G15" s="3">
        <v>28212.39</v>
      </c>
      <c r="H15" s="3">
        <v>18250.09</v>
      </c>
      <c r="I15" s="4">
        <f t="shared" si="1"/>
        <v>0.64688209683759512</v>
      </c>
      <c r="J15" s="4">
        <f>(H15/H6)</f>
        <v>5.3480896117373486E-2</v>
      </c>
      <c r="K15" s="4">
        <f t="shared" si="2"/>
        <v>1.0483882545236762</v>
      </c>
      <c r="L15" s="14">
        <f t="shared" si="3"/>
        <v>2.7464190274803957E-2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1076.8</v>
      </c>
      <c r="D16" s="7">
        <f>SUM(D17:D17)</f>
        <v>533.61</v>
      </c>
      <c r="E16" s="8">
        <f t="shared" si="0"/>
        <v>0.49555163447251116</v>
      </c>
      <c r="F16" s="8">
        <f>(D16/D6)</f>
        <v>1.4685127970400888E-3</v>
      </c>
      <c r="G16" s="7">
        <f>SUM(G17:G17)</f>
        <v>1001.7</v>
      </c>
      <c r="H16" s="7">
        <f>SUM(H17:H17)</f>
        <v>545.16</v>
      </c>
      <c r="I16" s="8">
        <f t="shared" si="1"/>
        <v>0.54423480083857434</v>
      </c>
      <c r="J16" s="8">
        <f>(H16/H6)</f>
        <v>1.5975617285913289E-3</v>
      </c>
      <c r="K16" s="8">
        <f t="shared" si="2"/>
        <v>0.97881355932203395</v>
      </c>
      <c r="L16" s="8">
        <f t="shared" si="3"/>
        <v>-4.868316636606318E-2</v>
      </c>
    </row>
    <row r="17" spans="1:12" s="13" customFormat="1" ht="21" customHeight="1">
      <c r="A17" s="1" t="s">
        <v>34</v>
      </c>
      <c r="B17" s="2" t="s">
        <v>35</v>
      </c>
      <c r="C17" s="3">
        <v>1076.8</v>
      </c>
      <c r="D17" s="3">
        <v>533.61</v>
      </c>
      <c r="E17" s="4">
        <f t="shared" si="0"/>
        <v>0.49555163447251116</v>
      </c>
      <c r="F17" s="4">
        <f>(D17/D6)</f>
        <v>1.4685127970400888E-3</v>
      </c>
      <c r="G17" s="3">
        <v>1001.7</v>
      </c>
      <c r="H17" s="3">
        <v>545.16</v>
      </c>
      <c r="I17" s="4">
        <f t="shared" si="1"/>
        <v>0.54423480083857434</v>
      </c>
      <c r="J17" s="4">
        <f>(H17/H6)</f>
        <v>1.5975617285913289E-3</v>
      </c>
      <c r="K17" s="4">
        <f t="shared" si="2"/>
        <v>0.97881355932203395</v>
      </c>
      <c r="L17" s="4">
        <f t="shared" si="3"/>
        <v>-4.868316636606318E-2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9559.74</v>
      </c>
      <c r="D18" s="7">
        <f>SUM(D19:D22)</f>
        <v>6063.09</v>
      </c>
      <c r="E18" s="8">
        <f t="shared" si="0"/>
        <v>0.63423168412530051</v>
      </c>
      <c r="F18" s="8">
        <f>(D18/D6)</f>
        <v>1.6685829078551363E-2</v>
      </c>
      <c r="G18" s="7">
        <f>SUM(G19:G22)</f>
        <v>8997.84</v>
      </c>
      <c r="H18" s="7">
        <f>SUM(H19:H22)</f>
        <v>5170.95</v>
      </c>
      <c r="I18" s="8">
        <f t="shared" si="1"/>
        <v>0.57468792510202449</v>
      </c>
      <c r="J18" s="8">
        <f>(H18/H6)</f>
        <v>1.5153187725547239E-2</v>
      </c>
      <c r="K18" s="8">
        <f t="shared" si="2"/>
        <v>1.1725292257708932</v>
      </c>
      <c r="L18" s="15">
        <f t="shared" si="3"/>
        <v>5.9543759023276022E-2</v>
      </c>
    </row>
    <row r="19" spans="1:12" s="13" customFormat="1" ht="21" customHeight="1">
      <c r="A19" s="1" t="s">
        <v>122</v>
      </c>
      <c r="B19" s="2">
        <v>304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38</v>
      </c>
      <c r="B20" s="2" t="s">
        <v>39</v>
      </c>
      <c r="C20" s="3">
        <v>4715.3599999999997</v>
      </c>
      <c r="D20" s="3">
        <v>3072.1</v>
      </c>
      <c r="E20" s="4">
        <f t="shared" si="0"/>
        <v>0.65150911065114858</v>
      </c>
      <c r="F20" s="4">
        <f>(D20/D6)</f>
        <v>8.4545232731524089E-3</v>
      </c>
      <c r="G20" s="3">
        <v>4727.87</v>
      </c>
      <c r="H20" s="3">
        <v>2621.09</v>
      </c>
      <c r="I20" s="4">
        <f t="shared" si="1"/>
        <v>0.55439130094524602</v>
      </c>
      <c r="J20" s="4">
        <f>(H20/H6)</f>
        <v>7.6809616831635614E-3</v>
      </c>
      <c r="K20" s="4">
        <f t="shared" si="2"/>
        <v>1.1720696351517879</v>
      </c>
      <c r="L20" s="14">
        <f t="shared" si="3"/>
        <v>9.7117809705902558E-2</v>
      </c>
    </row>
    <row r="21" spans="1:12" s="13" customFormat="1" ht="21" customHeight="1">
      <c r="A21" s="1" t="s">
        <v>40</v>
      </c>
      <c r="B21" s="2" t="s">
        <v>41</v>
      </c>
      <c r="C21" s="3">
        <v>4844.38</v>
      </c>
      <c r="D21" s="3">
        <v>2990.99</v>
      </c>
      <c r="E21" s="4">
        <f t="shared" si="0"/>
        <v>0.61741440597145547</v>
      </c>
      <c r="F21" s="4">
        <f>(D21/D6)</f>
        <v>8.2313058053989519E-3</v>
      </c>
      <c r="G21" s="3">
        <v>4133.08</v>
      </c>
      <c r="H21" s="3">
        <v>2412.9699999999998</v>
      </c>
      <c r="I21" s="4">
        <f t="shared" si="1"/>
        <v>0.58381884696158792</v>
      </c>
      <c r="J21" s="4">
        <f>(H21/H6)</f>
        <v>7.0710773428700182E-3</v>
      </c>
      <c r="K21" s="4">
        <f t="shared" si="2"/>
        <v>1.2395471141373495</v>
      </c>
      <c r="L21" s="4">
        <f t="shared" si="3"/>
        <v>3.3595559009867548E-2</v>
      </c>
    </row>
    <row r="22" spans="1:12" s="13" customFormat="1" ht="41.1" customHeight="1">
      <c r="A22" s="1" t="s">
        <v>42</v>
      </c>
      <c r="B22" s="2" t="s">
        <v>43</v>
      </c>
      <c r="C22" s="3"/>
      <c r="D22" s="3"/>
      <c r="E22" s="4" t="e">
        <f t="shared" si="0"/>
        <v>#DIV/0!</v>
      </c>
      <c r="F22" s="4">
        <f>(D22/D6)</f>
        <v>0</v>
      </c>
      <c r="G22" s="3">
        <v>136.88999999999999</v>
      </c>
      <c r="H22" s="3">
        <v>136.88999999999999</v>
      </c>
      <c r="I22" s="4">
        <f t="shared" si="1"/>
        <v>1</v>
      </c>
      <c r="J22" s="4">
        <f>(H22/H6)</f>
        <v>4.0114869951366026E-4</v>
      </c>
      <c r="K22" s="4">
        <f t="shared" si="2"/>
        <v>0</v>
      </c>
      <c r="L22" s="14" t="e">
        <f t="shared" si="3"/>
        <v>#DIV/0!</v>
      </c>
    </row>
    <row r="23" spans="1:12" s="13" customFormat="1" ht="21" customHeight="1">
      <c r="A23" s="5" t="s">
        <v>44</v>
      </c>
      <c r="B23" s="6" t="s">
        <v>45</v>
      </c>
      <c r="C23" s="7">
        <f>SUM(C24:C31)</f>
        <v>40300.799999999996</v>
      </c>
      <c r="D23" s="7">
        <f>SUM(D24:D31)</f>
        <v>20803.23</v>
      </c>
      <c r="E23" s="8">
        <f t="shared" si="0"/>
        <v>0.51619893401619821</v>
      </c>
      <c r="F23" s="8">
        <f>(D23/D6)</f>
        <v>5.7251193708454273E-2</v>
      </c>
      <c r="G23" s="7">
        <f>SUM(G24:G31)</f>
        <v>35250.69</v>
      </c>
      <c r="H23" s="7">
        <f>SUM(H24:H31)</f>
        <v>15238.740000000002</v>
      </c>
      <c r="I23" s="8">
        <f t="shared" si="1"/>
        <v>0.43229621888252401</v>
      </c>
      <c r="J23" s="8">
        <f>(H23/H6)</f>
        <v>4.4656298730563197E-2</v>
      </c>
      <c r="K23" s="8">
        <f t="shared" si="2"/>
        <v>1.3651542056626726</v>
      </c>
      <c r="L23" s="15">
        <f t="shared" si="3"/>
        <v>8.3902715133674199E-2</v>
      </c>
    </row>
    <row r="24" spans="1:12" s="13" customFormat="1" ht="21" customHeight="1">
      <c r="A24" s="1" t="s">
        <v>46</v>
      </c>
      <c r="B24" s="2" t="s">
        <v>47</v>
      </c>
      <c r="C24" s="3">
        <v>528.72</v>
      </c>
      <c r="D24" s="3">
        <v>481</v>
      </c>
      <c r="E24" s="4">
        <f t="shared" si="0"/>
        <v>0.9097442880919957</v>
      </c>
      <c r="F24" s="4">
        <f>(D24/D6)</f>
        <v>1.3237282947776141E-3</v>
      </c>
      <c r="G24" s="3">
        <v>390.71</v>
      </c>
      <c r="H24" s="3">
        <v>354.35</v>
      </c>
      <c r="I24" s="4">
        <f t="shared" si="1"/>
        <v>0.90693865014972752</v>
      </c>
      <c r="J24" s="4">
        <f>(H24/H6)</f>
        <v>1.0384034018019251E-3</v>
      </c>
      <c r="K24" s="4">
        <f t="shared" si="2"/>
        <v>1.3574149851841399</v>
      </c>
      <c r="L24" s="14">
        <f t="shared" si="3"/>
        <v>2.8056379422681799E-3</v>
      </c>
    </row>
    <row r="25" spans="1:12" s="13" customFormat="1" ht="21" customHeight="1">
      <c r="A25" s="1" t="s">
        <v>48</v>
      </c>
      <c r="B25" s="2" t="s">
        <v>49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50</v>
      </c>
      <c r="B26" s="2" t="s">
        <v>51</v>
      </c>
      <c r="C26" s="3">
        <v>10336.84</v>
      </c>
      <c r="D26" s="3">
        <v>6754.78</v>
      </c>
      <c r="E26" s="4">
        <f t="shared" si="0"/>
        <v>0.65346663003393679</v>
      </c>
      <c r="F26" s="4">
        <f>(D26/D6)</f>
        <v>1.8589383390848091E-2</v>
      </c>
      <c r="G26" s="3">
        <v>7264.5</v>
      </c>
      <c r="H26" s="3">
        <v>5002.49</v>
      </c>
      <c r="I26" s="4">
        <f t="shared" si="1"/>
        <v>0.68862137793378753</v>
      </c>
      <c r="J26" s="4">
        <f>(H26/H6)</f>
        <v>1.4659524858134928E-2</v>
      </c>
      <c r="K26" s="4">
        <f t="shared" si="2"/>
        <v>1.3502835587877238</v>
      </c>
      <c r="L26" s="14">
        <f t="shared" si="3"/>
        <v>-3.5154747899850736E-2</v>
      </c>
    </row>
    <row r="27" spans="1:12" s="13" customFormat="1" ht="21" customHeight="1">
      <c r="A27" s="1" t="s">
        <v>52</v>
      </c>
      <c r="B27" s="2" t="s">
        <v>53</v>
      </c>
      <c r="C27" s="3">
        <v>50</v>
      </c>
      <c r="D27" s="3">
        <v>50</v>
      </c>
      <c r="E27" s="4">
        <f t="shared" si="0"/>
        <v>1</v>
      </c>
      <c r="F27" s="4">
        <f>(D27/D6)</f>
        <v>1.3760169384382685E-4</v>
      </c>
      <c r="G27" s="3">
        <v>50</v>
      </c>
      <c r="H27" s="3">
        <v>50</v>
      </c>
      <c r="I27" s="4">
        <f t="shared" si="1"/>
        <v>1</v>
      </c>
      <c r="J27" s="4">
        <f>(H27/H6)</f>
        <v>1.4652228048566744E-4</v>
      </c>
      <c r="K27" s="4">
        <f t="shared" si="2"/>
        <v>1</v>
      </c>
      <c r="L27" s="4">
        <f t="shared" si="3"/>
        <v>0</v>
      </c>
    </row>
    <row r="28" spans="1:12" s="13" customFormat="1" ht="21" customHeight="1">
      <c r="A28" s="1" t="s">
        <v>54</v>
      </c>
      <c r="B28" s="2" t="s">
        <v>55</v>
      </c>
      <c r="C28" s="3">
        <v>52.6</v>
      </c>
      <c r="D28" s="3">
        <v>52.6</v>
      </c>
      <c r="E28" s="4">
        <f t="shared" si="0"/>
        <v>1</v>
      </c>
      <c r="F28" s="4">
        <f>(D28/D6)</f>
        <v>1.4475698192370585E-4</v>
      </c>
      <c r="G28" s="3">
        <v>326.5</v>
      </c>
      <c r="H28" s="3">
        <v>326.42</v>
      </c>
      <c r="I28" s="4">
        <f t="shared" si="1"/>
        <v>0.99975497702909655</v>
      </c>
      <c r="J28" s="4">
        <f>(H28/H6)</f>
        <v>9.5655605592263133E-4</v>
      </c>
      <c r="K28" s="4">
        <f t="shared" si="2"/>
        <v>0.16114208688193124</v>
      </c>
      <c r="L28" s="14">
        <f t="shared" si="3"/>
        <v>2.4502297090345238E-4</v>
      </c>
    </row>
    <row r="29" spans="1:12" s="13" customFormat="1" ht="21" customHeight="1">
      <c r="A29" s="1" t="s">
        <v>56</v>
      </c>
      <c r="B29" s="2" t="s">
        <v>57</v>
      </c>
      <c r="C29" s="3">
        <v>18025.3</v>
      </c>
      <c r="D29" s="3">
        <v>8320.8799999999992</v>
      </c>
      <c r="E29" s="4">
        <f t="shared" si="0"/>
        <v>0.46162227535741429</v>
      </c>
      <c r="F29" s="4">
        <f>(D29/D6)</f>
        <v>2.2899343645424435E-2</v>
      </c>
      <c r="G29" s="3">
        <v>20352.02</v>
      </c>
      <c r="H29" s="3">
        <v>5347.37</v>
      </c>
      <c r="I29" s="4">
        <f t="shared" si="1"/>
        <v>0.26274394384439481</v>
      </c>
      <c r="J29" s="4">
        <f>(H29/H6)</f>
        <v>1.5670176940012867E-2</v>
      </c>
      <c r="K29" s="4">
        <f t="shared" si="2"/>
        <v>1.5560696192707817</v>
      </c>
      <c r="L29" s="4">
        <f t="shared" si="3"/>
        <v>0.19887833151301948</v>
      </c>
    </row>
    <row r="30" spans="1:12" s="13" customFormat="1" ht="21" customHeight="1">
      <c r="A30" s="1" t="s">
        <v>58</v>
      </c>
      <c r="B30" s="2" t="s">
        <v>59</v>
      </c>
      <c r="C30" s="3">
        <v>2898.37</v>
      </c>
      <c r="D30" s="3">
        <v>1415.66</v>
      </c>
      <c r="E30" s="4">
        <f t="shared" si="0"/>
        <v>0.48843315380713992</v>
      </c>
      <c r="F30" s="4">
        <f>(D30/D6)</f>
        <v>3.895944278139038E-3</v>
      </c>
      <c r="G30" s="3">
        <v>933.3</v>
      </c>
      <c r="H30" s="3">
        <v>601.16999999999996</v>
      </c>
      <c r="I30" s="4">
        <f t="shared" si="1"/>
        <v>0.64413371906139505</v>
      </c>
      <c r="J30" s="4">
        <f>(H30/H6)</f>
        <v>1.7616959871913735E-3</v>
      </c>
      <c r="K30" s="4">
        <f t="shared" si="2"/>
        <v>2.354841392617729</v>
      </c>
      <c r="L30" s="4">
        <f t="shared" si="3"/>
        <v>-0.15570056525425513</v>
      </c>
    </row>
    <row r="31" spans="1:12" s="13" customFormat="1" ht="21" customHeight="1">
      <c r="A31" s="1" t="s">
        <v>60</v>
      </c>
      <c r="B31" s="2" t="s">
        <v>61</v>
      </c>
      <c r="C31" s="3">
        <v>8408.9699999999993</v>
      </c>
      <c r="D31" s="3">
        <v>3728.31</v>
      </c>
      <c r="E31" s="4">
        <f t="shared" si="0"/>
        <v>0.44337296957891398</v>
      </c>
      <c r="F31" s="4">
        <f>(D31/D6)</f>
        <v>1.026043542349756E-2</v>
      </c>
      <c r="G31" s="3">
        <v>5933.66</v>
      </c>
      <c r="H31" s="3">
        <v>3556.94</v>
      </c>
      <c r="I31" s="4">
        <f t="shared" si="1"/>
        <v>0.59945126616624478</v>
      </c>
      <c r="J31" s="4">
        <f>(H31/H6)</f>
        <v>1.0423419207013798E-2</v>
      </c>
      <c r="K31" s="4">
        <f t="shared" si="2"/>
        <v>1.0481790527813233</v>
      </c>
      <c r="L31" s="4">
        <f t="shared" si="3"/>
        <v>-0.1560782965873308</v>
      </c>
    </row>
    <row r="32" spans="1:12" s="13" customFormat="1" ht="21" customHeight="1">
      <c r="A32" s="5" t="s">
        <v>62</v>
      </c>
      <c r="B32" s="6" t="s">
        <v>63</v>
      </c>
      <c r="C32" s="7">
        <f>SUM(C33:C36)</f>
        <v>111893.84000000001</v>
      </c>
      <c r="D32" s="7">
        <f>SUM(D33:D36)</f>
        <v>23735.84</v>
      </c>
      <c r="E32" s="8">
        <f t="shared" si="0"/>
        <v>0.2121282100962841</v>
      </c>
      <c r="F32" s="8">
        <f>(D32/D6)</f>
        <v>6.5321835776121176E-2</v>
      </c>
      <c r="G32" s="7">
        <f>SUM(G33:G36)</f>
        <v>32897.630000000005</v>
      </c>
      <c r="H32" s="7">
        <f>SUM(H33:H36)</f>
        <v>11315.83</v>
      </c>
      <c r="I32" s="8">
        <f t="shared" si="1"/>
        <v>0.34397097906444929</v>
      </c>
      <c r="J32" s="8">
        <f>(H32/H6)</f>
        <v>3.3160424343762603E-2</v>
      </c>
      <c r="K32" s="8">
        <f t="shared" si="2"/>
        <v>2.0975783482077763</v>
      </c>
      <c r="L32" s="8">
        <f t="shared" si="3"/>
        <v>-0.13184276896816519</v>
      </c>
    </row>
    <row r="33" spans="1:12" s="13" customFormat="1" ht="21" customHeight="1">
      <c r="A33" s="1" t="s">
        <v>64</v>
      </c>
      <c r="B33" s="2" t="s">
        <v>65</v>
      </c>
      <c r="C33" s="3">
        <v>68111.41</v>
      </c>
      <c r="D33" s="3">
        <v>1437.55</v>
      </c>
      <c r="E33" s="4">
        <f t="shared" si="0"/>
        <v>2.1105861705109318E-2</v>
      </c>
      <c r="F33" s="4">
        <f>(D33/D6)</f>
        <v>3.9561862997038654E-3</v>
      </c>
      <c r="G33" s="3">
        <v>1774.09</v>
      </c>
      <c r="H33" s="3">
        <v>1444.04</v>
      </c>
      <c r="I33" s="4">
        <f t="shared" si="1"/>
        <v>0.81396096026695375</v>
      </c>
      <c r="J33" s="4">
        <f>(H33/H6)</f>
        <v>4.2316806782504634E-3</v>
      </c>
      <c r="K33" s="4">
        <f t="shared" si="2"/>
        <v>0.9955056646630287</v>
      </c>
      <c r="L33" s="4">
        <f t="shared" si="3"/>
        <v>-0.79285509856184444</v>
      </c>
    </row>
    <row r="34" spans="1:12" s="13" customFormat="1" ht="21" customHeight="1">
      <c r="A34" s="1" t="s">
        <v>66</v>
      </c>
      <c r="B34" s="2" t="s">
        <v>67</v>
      </c>
      <c r="C34" s="3">
        <v>18429.29</v>
      </c>
      <c r="D34" s="3">
        <v>6580.48</v>
      </c>
      <c r="E34" s="4">
        <f t="shared" si="0"/>
        <v>0.35706638725637285</v>
      </c>
      <c r="F34" s="4">
        <f>(D34/D6)</f>
        <v>1.8109703886108511E-2</v>
      </c>
      <c r="G34" s="3">
        <v>9429.83</v>
      </c>
      <c r="H34" s="3">
        <v>1027.1400000000001</v>
      </c>
      <c r="I34" s="4">
        <f t="shared" si="1"/>
        <v>0.1089245511318868</v>
      </c>
      <c r="J34" s="4">
        <f>(H34/H6)</f>
        <v>3.0099779035609692E-3</v>
      </c>
      <c r="K34" s="4">
        <f t="shared" si="2"/>
        <v>6.4066047471620218</v>
      </c>
      <c r="L34" s="4">
        <f t="shared" si="3"/>
        <v>0.24814183612448604</v>
      </c>
    </row>
    <row r="35" spans="1:12" s="13" customFormat="1" ht="21" customHeight="1">
      <c r="A35" s="1" t="s">
        <v>68</v>
      </c>
      <c r="B35" s="2" t="s">
        <v>69</v>
      </c>
      <c r="C35" s="3">
        <v>24618.34</v>
      </c>
      <c r="D35" s="3">
        <v>15544.72</v>
      </c>
      <c r="E35" s="4">
        <f t="shared" si="0"/>
        <v>0.63142843912302771</v>
      </c>
      <c r="F35" s="4">
        <f>(D35/D6)</f>
        <v>4.2779596046560238E-2</v>
      </c>
      <c r="G35" s="3">
        <v>21142.81</v>
      </c>
      <c r="H35" s="3">
        <v>8688.73</v>
      </c>
      <c r="I35" s="4">
        <f t="shared" si="1"/>
        <v>0.410954362263105</v>
      </c>
      <c r="J35" s="4">
        <f>(H35/H6)</f>
        <v>2.546185068248466E-2</v>
      </c>
      <c r="K35" s="4">
        <f t="shared" si="2"/>
        <v>1.7890669867748221</v>
      </c>
      <c r="L35" s="14">
        <f t="shared" si="3"/>
        <v>0.22047407685992271</v>
      </c>
    </row>
    <row r="36" spans="1:12" s="13" customFormat="1" ht="21" customHeight="1">
      <c r="A36" s="1" t="s">
        <v>70</v>
      </c>
      <c r="B36" s="2" t="s">
        <v>71</v>
      </c>
      <c r="C36" s="3">
        <v>734.8</v>
      </c>
      <c r="D36" s="3">
        <v>173.09</v>
      </c>
      <c r="E36" s="4">
        <f t="shared" si="0"/>
        <v>0.23556069678824171</v>
      </c>
      <c r="F36" s="4">
        <f>(D36/D6)</f>
        <v>4.7634954374855973E-4</v>
      </c>
      <c r="G36" s="3">
        <v>550.9</v>
      </c>
      <c r="H36" s="3">
        <v>155.91999999999999</v>
      </c>
      <c r="I36" s="4">
        <f t="shared" si="1"/>
        <v>0.28302777273552365</v>
      </c>
      <c r="J36" s="4">
        <f>(H36/H6)</f>
        <v>4.5691507946650527E-4</v>
      </c>
      <c r="K36" s="4">
        <f t="shared" si="2"/>
        <v>1.1101205746536686</v>
      </c>
      <c r="L36" s="14">
        <f t="shared" si="3"/>
        <v>-4.7467075947281945E-2</v>
      </c>
    </row>
    <row r="37" spans="1:12" s="13" customFormat="1" ht="21" customHeight="1">
      <c r="A37" s="5" t="s">
        <v>72</v>
      </c>
      <c r="B37" s="6" t="s">
        <v>73</v>
      </c>
      <c r="C37" s="7">
        <f>SUM(C38:C42)</f>
        <v>324315.14999999997</v>
      </c>
      <c r="D37" s="7">
        <f>SUM(D38:D42)</f>
        <v>201311.24</v>
      </c>
      <c r="E37" s="8">
        <f t="shared" si="0"/>
        <v>0.62072721548777476</v>
      </c>
      <c r="F37" s="8">
        <f>(D37/D6)</f>
        <v>0.55401535227602294</v>
      </c>
      <c r="G37" s="7">
        <f>SUM(G38:G42)</f>
        <v>298072.31</v>
      </c>
      <c r="H37" s="7">
        <f>SUM(H38:H42)</f>
        <v>199201.42</v>
      </c>
      <c r="I37" s="8">
        <f t="shared" si="1"/>
        <v>0.66829897751991796</v>
      </c>
      <c r="J37" s="8">
        <f>(H37/H6)</f>
        <v>0.58374892668766487</v>
      </c>
      <c r="K37" s="8">
        <f t="shared" si="2"/>
        <v>1.0105913903625787</v>
      </c>
      <c r="L37" s="15">
        <f t="shared" si="3"/>
        <v>-4.7571762032143194E-2</v>
      </c>
    </row>
    <row r="38" spans="1:12" s="13" customFormat="1" ht="21" customHeight="1">
      <c r="A38" s="1" t="s">
        <v>74</v>
      </c>
      <c r="B38" s="2" t="s">
        <v>75</v>
      </c>
      <c r="C38" s="3">
        <v>101043.1</v>
      </c>
      <c r="D38" s="3">
        <v>63420.72</v>
      </c>
      <c r="E38" s="4">
        <f t="shared" ref="E38:E57" si="4">(D38/C38)</f>
        <v>0.62766007772920662</v>
      </c>
      <c r="F38" s="4">
        <f>(D38/D6)</f>
        <v>0.17453596993590131</v>
      </c>
      <c r="G38" s="3">
        <v>93122.76</v>
      </c>
      <c r="H38" s="3">
        <v>65602.720000000001</v>
      </c>
      <c r="I38" s="4">
        <f t="shared" ref="I38:I57" si="5">(H38/G38)</f>
        <v>0.70447568349563527</v>
      </c>
      <c r="J38" s="4">
        <f>(H38/H6)</f>
        <v>0.19224520280925408</v>
      </c>
      <c r="K38" s="4">
        <f t="shared" ref="K38:K57" si="6">(D38/H38)</f>
        <v>0.96673918398505432</v>
      </c>
      <c r="L38" s="14">
        <f t="shared" ref="L38:L57" si="7">(E38-I38)</f>
        <v>-7.6815605766428652E-2</v>
      </c>
    </row>
    <row r="39" spans="1:12" s="13" customFormat="1" ht="21" customHeight="1">
      <c r="A39" s="1" t="s">
        <v>76</v>
      </c>
      <c r="B39" s="2" t="s">
        <v>77</v>
      </c>
      <c r="C39" s="3">
        <v>176216.3</v>
      </c>
      <c r="D39" s="3">
        <v>107825.58</v>
      </c>
      <c r="E39" s="4">
        <f t="shared" si="4"/>
        <v>0.61189333790347433</v>
      </c>
      <c r="F39" s="4">
        <f>(D39/D6)</f>
        <v>0.29673964895386118</v>
      </c>
      <c r="G39" s="3">
        <v>156959.69</v>
      </c>
      <c r="H39" s="3">
        <v>101695.65</v>
      </c>
      <c r="I39" s="4">
        <f t="shared" si="5"/>
        <v>0.64790934538670397</v>
      </c>
      <c r="J39" s="4">
        <f>(H39/H6)</f>
        <v>0.29801357106944526</v>
      </c>
      <c r="K39" s="4">
        <f t="shared" si="6"/>
        <v>1.0602772094971615</v>
      </c>
      <c r="L39" s="14">
        <f t="shared" si="7"/>
        <v>-3.601600748322964E-2</v>
      </c>
    </row>
    <row r="40" spans="1:12" s="13" customFormat="1" ht="21" customHeight="1">
      <c r="A40" s="1" t="s">
        <v>121</v>
      </c>
      <c r="B40" s="2">
        <v>703</v>
      </c>
      <c r="C40" s="3">
        <v>14092.6</v>
      </c>
      <c r="D40" s="3">
        <v>9130.5400000000009</v>
      </c>
      <c r="E40" s="4">
        <f t="shared" si="4"/>
        <v>0.64789605892454205</v>
      </c>
      <c r="F40" s="4"/>
      <c r="G40" s="3">
        <v>13694.1</v>
      </c>
      <c r="H40" s="3">
        <v>9998.81</v>
      </c>
      <c r="I40" s="4"/>
      <c r="J40" s="4"/>
      <c r="K40" s="4">
        <f t="shared" si="6"/>
        <v>0.9131626663572967</v>
      </c>
      <c r="L40" s="14"/>
    </row>
    <row r="41" spans="1:12" s="13" customFormat="1" ht="21" customHeight="1">
      <c r="A41" s="1" t="s">
        <v>78</v>
      </c>
      <c r="B41" s="2" t="s">
        <v>79</v>
      </c>
      <c r="C41" s="3">
        <v>8788.35</v>
      </c>
      <c r="D41" s="3">
        <v>6318.03</v>
      </c>
      <c r="E41" s="4">
        <f t="shared" si="4"/>
        <v>0.71890969294577478</v>
      </c>
      <c r="F41" s="4">
        <f>(D41/D6)</f>
        <v>1.7387432595122265E-2</v>
      </c>
      <c r="G41" s="3">
        <v>9799.65</v>
      </c>
      <c r="H41" s="3">
        <v>7419.64</v>
      </c>
      <c r="I41" s="4">
        <f t="shared" si="5"/>
        <v>0.75713316291908395</v>
      </c>
      <c r="J41" s="4">
        <f>(H41/H6)</f>
        <v>2.174285146365355E-2</v>
      </c>
      <c r="K41" s="4">
        <f t="shared" si="6"/>
        <v>0.8515278369300936</v>
      </c>
      <c r="L41" s="4">
        <f t="shared" si="7"/>
        <v>-3.8223469973309165E-2</v>
      </c>
    </row>
    <row r="42" spans="1:12" s="13" customFormat="1" ht="21" customHeight="1">
      <c r="A42" s="1" t="s">
        <v>80</v>
      </c>
      <c r="B42" s="2" t="s">
        <v>81</v>
      </c>
      <c r="C42" s="3">
        <v>24174.799999999999</v>
      </c>
      <c r="D42" s="3">
        <v>14616.37</v>
      </c>
      <c r="E42" s="4">
        <f t="shared" si="4"/>
        <v>0.60461182719195206</v>
      </c>
      <c r="F42" s="4">
        <f>(D42/D6)</f>
        <v>4.0224745396961907E-2</v>
      </c>
      <c r="G42" s="3">
        <v>24496.11</v>
      </c>
      <c r="H42" s="3">
        <v>14484.6</v>
      </c>
      <c r="I42" s="4">
        <f t="shared" si="5"/>
        <v>0.59130204754959048</v>
      </c>
      <c r="J42" s="4">
        <f>(H42/H6)</f>
        <v>4.2446332478453967E-2</v>
      </c>
      <c r="K42" s="4">
        <f t="shared" si="6"/>
        <v>1.0090972481117877</v>
      </c>
      <c r="L42" s="14">
        <f t="shared" si="7"/>
        <v>1.3309779642361574E-2</v>
      </c>
    </row>
    <row r="43" spans="1:12" s="13" customFormat="1" ht="21" customHeight="1">
      <c r="A43" s="5" t="s">
        <v>82</v>
      </c>
      <c r="B43" s="6" t="s">
        <v>83</v>
      </c>
      <c r="C43" s="7">
        <f>SUM(C44:C46)</f>
        <v>75774.34</v>
      </c>
      <c r="D43" s="7">
        <f>SUM(D44:D46)</f>
        <v>47150.100000000006</v>
      </c>
      <c r="E43" s="8">
        <f t="shared" si="4"/>
        <v>0.62224362495272156</v>
      </c>
      <c r="F43" s="8">
        <f>(D43/D6)</f>
        <v>0.1297586724981164</v>
      </c>
      <c r="G43" s="7">
        <f>SUM(G44:G46)</f>
        <v>71398.45</v>
      </c>
      <c r="H43" s="7">
        <f>SUM(H44:H46)</f>
        <v>49710.799999999996</v>
      </c>
      <c r="I43" s="8">
        <f t="shared" si="5"/>
        <v>0.69624480643487352</v>
      </c>
      <c r="J43" s="8">
        <f>(H43/H6)</f>
        <v>0.1456747956153383</v>
      </c>
      <c r="K43" s="8">
        <f t="shared" si="6"/>
        <v>0.94848805490959731</v>
      </c>
      <c r="L43" s="15">
        <f t="shared" si="7"/>
        <v>-7.4001181482151956E-2</v>
      </c>
    </row>
    <row r="44" spans="1:12" s="13" customFormat="1" ht="21" customHeight="1">
      <c r="A44" s="1" t="s">
        <v>84</v>
      </c>
      <c r="B44" s="2" t="s">
        <v>85</v>
      </c>
      <c r="C44" s="3">
        <v>55635.74</v>
      </c>
      <c r="D44" s="3">
        <v>36458.300000000003</v>
      </c>
      <c r="E44" s="4">
        <f t="shared" si="4"/>
        <v>0.6553035872264843</v>
      </c>
      <c r="F44" s="4">
        <f>(D44/D6)</f>
        <v>0.10033447669332785</v>
      </c>
      <c r="G44" s="3">
        <v>65692.45</v>
      </c>
      <c r="H44" s="3">
        <v>46245.18</v>
      </c>
      <c r="I44" s="4">
        <f t="shared" si="5"/>
        <v>0.70396491529848559</v>
      </c>
      <c r="J44" s="4">
        <f>(H44/H6)</f>
        <v>0.13551898470140356</v>
      </c>
      <c r="K44" s="4">
        <f t="shared" si="6"/>
        <v>0.78836972847764897</v>
      </c>
      <c r="L44" s="14">
        <f t="shared" si="7"/>
        <v>-4.8661328072001298E-2</v>
      </c>
    </row>
    <row r="45" spans="1:12" s="13" customFormat="1" ht="21" customHeight="1">
      <c r="A45" s="1" t="s">
        <v>86</v>
      </c>
      <c r="B45" s="2" t="s">
        <v>87</v>
      </c>
      <c r="C45" s="3">
        <v>340.9</v>
      </c>
      <c r="D45" s="3">
        <v>199.47</v>
      </c>
      <c r="E45" s="4">
        <f t="shared" si="4"/>
        <v>0.58512760340275749</v>
      </c>
      <c r="F45" s="4">
        <f>(D45/D6)</f>
        <v>5.4894819742056281E-4</v>
      </c>
      <c r="G45" s="3">
        <v>379.81</v>
      </c>
      <c r="H45" s="3">
        <v>205.63</v>
      </c>
      <c r="I45" s="4">
        <f t="shared" si="5"/>
        <v>0.54140228008741209</v>
      </c>
      <c r="J45" s="4">
        <f>(H45/H6)</f>
        <v>6.0258753072535583E-4</v>
      </c>
      <c r="K45" s="4">
        <f t="shared" si="6"/>
        <v>0.97004328162233133</v>
      </c>
      <c r="L45" s="14">
        <f t="shared" si="7"/>
        <v>4.3725323315345399E-2</v>
      </c>
    </row>
    <row r="46" spans="1:12" s="13" customFormat="1" ht="21" customHeight="1">
      <c r="A46" s="1" t="s">
        <v>88</v>
      </c>
      <c r="B46" s="2" t="s">
        <v>89</v>
      </c>
      <c r="C46" s="3">
        <v>19797.7</v>
      </c>
      <c r="D46" s="3">
        <v>10492.33</v>
      </c>
      <c r="E46" s="4">
        <f t="shared" si="4"/>
        <v>0.52997721957601129</v>
      </c>
      <c r="F46" s="4">
        <f>(D46/D6)</f>
        <v>2.8875247607367992E-2</v>
      </c>
      <c r="G46" s="3">
        <v>5326.19</v>
      </c>
      <c r="H46" s="3">
        <v>3259.99</v>
      </c>
      <c r="I46" s="4">
        <f t="shared" si="5"/>
        <v>0.61206791346159262</v>
      </c>
      <c r="J46" s="4">
        <f>(H46/H6)</f>
        <v>9.5532233832094186E-3</v>
      </c>
      <c r="K46" s="4">
        <f t="shared" si="6"/>
        <v>3.2185160077178154</v>
      </c>
      <c r="L46" s="14">
        <f t="shared" si="7"/>
        <v>-8.2090693885581323E-2</v>
      </c>
    </row>
    <row r="47" spans="1:12" s="13" customFormat="1" ht="21" customHeight="1">
      <c r="A47" s="5" t="s">
        <v>90</v>
      </c>
      <c r="B47" s="6" t="s">
        <v>91</v>
      </c>
      <c r="C47" s="7">
        <f>SUM(C48:C51)</f>
        <v>18483.89</v>
      </c>
      <c r="D47" s="7">
        <f>SUM(D48:D51)</f>
        <v>8933.7999999999993</v>
      </c>
      <c r="E47" s="8">
        <f t="shared" si="4"/>
        <v>0.48332899622319758</v>
      </c>
      <c r="F47" s="8">
        <f>(D47/D6)</f>
        <v>2.4586120249239601E-2</v>
      </c>
      <c r="G47" s="7">
        <f>SUM(G48:G51)</f>
        <v>17732.22</v>
      </c>
      <c r="H47" s="7">
        <f>SUM(H48:H51)</f>
        <v>6309.24</v>
      </c>
      <c r="I47" s="8">
        <f t="shared" si="5"/>
        <v>0.3558065487570084</v>
      </c>
      <c r="J47" s="8">
        <f>(H47/H6)</f>
        <v>1.8488884658627847E-2</v>
      </c>
      <c r="K47" s="8">
        <f t="shared" si="6"/>
        <v>1.4159867115532139</v>
      </c>
      <c r="L47" s="8">
        <f t="shared" si="7"/>
        <v>0.12752244746618918</v>
      </c>
    </row>
    <row r="48" spans="1:12" s="13" customFormat="1" ht="21" customHeight="1">
      <c r="A48" s="1" t="s">
        <v>92</v>
      </c>
      <c r="B48" s="2" t="s">
        <v>93</v>
      </c>
      <c r="C48" s="3">
        <v>4646</v>
      </c>
      <c r="D48" s="3">
        <v>2350.79</v>
      </c>
      <c r="E48" s="4">
        <f t="shared" si="4"/>
        <v>0.50598148945329313</v>
      </c>
      <c r="F48" s="4">
        <f>(D48/D6)</f>
        <v>6.4694537174225936E-3</v>
      </c>
      <c r="G48" s="3">
        <v>3446</v>
      </c>
      <c r="H48" s="3">
        <v>2263.0300000000002</v>
      </c>
      <c r="I48" s="4">
        <f t="shared" si="5"/>
        <v>0.65671213000580386</v>
      </c>
      <c r="J48" s="4">
        <f>(H48/H6)</f>
        <v>6.6316863281495999E-3</v>
      </c>
      <c r="K48" s="4">
        <f t="shared" si="6"/>
        <v>1.0387798659319585</v>
      </c>
      <c r="L48" s="4">
        <f t="shared" si="7"/>
        <v>-0.15073064055251073</v>
      </c>
    </row>
    <row r="49" spans="1:12" s="13" customFormat="1" ht="21" customHeight="1">
      <c r="A49" s="1" t="s">
        <v>94</v>
      </c>
      <c r="B49" s="2" t="s">
        <v>95</v>
      </c>
      <c r="C49" s="3">
        <v>1566.32</v>
      </c>
      <c r="D49" s="3">
        <v>1196.44</v>
      </c>
      <c r="E49" s="4">
        <f t="shared" si="4"/>
        <v>0.76385412942438335</v>
      </c>
      <c r="F49" s="4">
        <f>(D49/D6)</f>
        <v>3.2926434116501637E-3</v>
      </c>
      <c r="G49" s="3">
        <v>3004.21</v>
      </c>
      <c r="H49" s="3">
        <v>1878.64</v>
      </c>
      <c r="I49" s="4">
        <f t="shared" si="5"/>
        <v>0.62533577879043079</v>
      </c>
      <c r="J49" s="4">
        <f>(H49/H6)</f>
        <v>5.5052523402318856E-3</v>
      </c>
      <c r="K49" s="4">
        <f t="shared" si="6"/>
        <v>0.63686496614572241</v>
      </c>
      <c r="L49" s="4">
        <f t="shared" si="7"/>
        <v>0.13851835063395257</v>
      </c>
    </row>
    <row r="50" spans="1:12" s="13" customFormat="1" ht="21" customHeight="1">
      <c r="A50" s="1" t="s">
        <v>96</v>
      </c>
      <c r="B50" s="2" t="s">
        <v>97</v>
      </c>
      <c r="C50" s="3">
        <v>11688.68</v>
      </c>
      <c r="D50" s="3">
        <v>5014.08</v>
      </c>
      <c r="E50" s="4">
        <f t="shared" si="4"/>
        <v>0.42896888271387357</v>
      </c>
      <c r="F50" s="4">
        <f>(D50/D6)</f>
        <v>1.3798918021369105E-2</v>
      </c>
      <c r="G50" s="3">
        <v>10738.36</v>
      </c>
      <c r="H50" s="3">
        <v>1816.57</v>
      </c>
      <c r="I50" s="4">
        <f t="shared" si="5"/>
        <v>0.16916642764816972</v>
      </c>
      <c r="J50" s="4">
        <f>(H50/H6)</f>
        <v>5.3233595812369775E-3</v>
      </c>
      <c r="K50" s="4">
        <f t="shared" si="6"/>
        <v>2.7601909092410422</v>
      </c>
      <c r="L50" s="14">
        <f t="shared" si="7"/>
        <v>0.25980245506570387</v>
      </c>
    </row>
    <row r="51" spans="1:12" s="13" customFormat="1" ht="21" customHeight="1">
      <c r="A51" s="1" t="s">
        <v>98</v>
      </c>
      <c r="B51" s="2" t="s">
        <v>99</v>
      </c>
      <c r="C51" s="3">
        <v>582.89</v>
      </c>
      <c r="D51" s="3">
        <v>372.49</v>
      </c>
      <c r="E51" s="4">
        <f t="shared" si="4"/>
        <v>0.63903995608090725</v>
      </c>
      <c r="F51" s="4">
        <f>(D51/D6)</f>
        <v>1.0251050987977412E-3</v>
      </c>
      <c r="G51" s="3">
        <v>543.65</v>
      </c>
      <c r="H51" s="3">
        <v>351</v>
      </c>
      <c r="I51" s="4">
        <f t="shared" si="5"/>
        <v>0.64563597903062631</v>
      </c>
      <c r="J51" s="4">
        <f>(H51/H6)</f>
        <v>1.0285864090093853E-3</v>
      </c>
      <c r="K51" s="4">
        <f t="shared" si="6"/>
        <v>1.0612250712250713</v>
      </c>
      <c r="L51" s="14">
        <f t="shared" si="7"/>
        <v>-6.5960229497190603E-3</v>
      </c>
    </row>
    <row r="52" spans="1:12" s="13" customFormat="1" ht="21" customHeight="1">
      <c r="A52" s="5" t="s">
        <v>100</v>
      </c>
      <c r="B52" s="6" t="s">
        <v>101</v>
      </c>
      <c r="C52" s="7">
        <f>SUM(C53:C53)</f>
        <v>2820.58</v>
      </c>
      <c r="D52" s="7">
        <f>SUM(D53:D53)</f>
        <v>2508.2800000000002</v>
      </c>
      <c r="E52" s="8">
        <f t="shared" si="4"/>
        <v>0.88927809173999683</v>
      </c>
      <c r="F52" s="8">
        <f>(D52/D6)</f>
        <v>6.9028715326918798E-3</v>
      </c>
      <c r="G52" s="7">
        <f>SUM(G53:G53)</f>
        <v>4370.57</v>
      </c>
      <c r="H52" s="7">
        <f>SUM(H53:H53)</f>
        <v>3415.06</v>
      </c>
      <c r="I52" s="8">
        <f t="shared" si="5"/>
        <v>0.78137634221623276</v>
      </c>
      <c r="J52" s="8">
        <f>(H52/H6)</f>
        <v>1.0007647583907668E-2</v>
      </c>
      <c r="K52" s="8">
        <f t="shared" si="6"/>
        <v>0.73447611462170515</v>
      </c>
      <c r="L52" s="15">
        <f t="shared" si="7"/>
        <v>0.10790174952376408</v>
      </c>
    </row>
    <row r="53" spans="1:12" s="13" customFormat="1" ht="21" customHeight="1">
      <c r="A53" s="1" t="s">
        <v>102</v>
      </c>
      <c r="B53" s="2" t="s">
        <v>103</v>
      </c>
      <c r="C53" s="3">
        <v>2820.58</v>
      </c>
      <c r="D53" s="3">
        <v>2508.2800000000002</v>
      </c>
      <c r="E53" s="4">
        <f t="shared" si="4"/>
        <v>0.88927809173999683</v>
      </c>
      <c r="F53" s="4">
        <f>(D53/D6)</f>
        <v>6.9028715326918798E-3</v>
      </c>
      <c r="G53" s="3">
        <v>4370.57</v>
      </c>
      <c r="H53" s="3">
        <v>3415.06</v>
      </c>
      <c r="I53" s="4">
        <f t="shared" si="5"/>
        <v>0.78137634221623276</v>
      </c>
      <c r="J53" s="4">
        <f>(H53/H6)</f>
        <v>1.0007647583907668E-2</v>
      </c>
      <c r="K53" s="4">
        <f t="shared" si="6"/>
        <v>0.73447611462170515</v>
      </c>
      <c r="L53" s="4">
        <f t="shared" si="7"/>
        <v>0.10790174952376408</v>
      </c>
    </row>
    <row r="54" spans="1:12" s="13" customFormat="1" ht="21" customHeight="1">
      <c r="A54" s="5" t="s">
        <v>104</v>
      </c>
      <c r="B54" s="6" t="s">
        <v>105</v>
      </c>
      <c r="C54" s="7">
        <f>SUM(C55:C55)</f>
        <v>1969.66</v>
      </c>
      <c r="D54" s="7">
        <f>SUM(D55:D55)</f>
        <v>1339.36</v>
      </c>
      <c r="E54" s="8">
        <f t="shared" si="4"/>
        <v>0.67999553222383546</v>
      </c>
      <c r="F54" s="8">
        <f>(D54/D6)</f>
        <v>3.6859640933333579E-3</v>
      </c>
      <c r="G54" s="7">
        <f>SUM(G55:G55)</f>
        <v>1735.13</v>
      </c>
      <c r="H54" s="7">
        <f>SUM(H55:H55)</f>
        <v>1041.08</v>
      </c>
      <c r="I54" s="8">
        <f t="shared" si="5"/>
        <v>0.60000115265138632</v>
      </c>
      <c r="J54" s="8">
        <f>(H54/H6)</f>
        <v>3.0508283153603726E-3</v>
      </c>
      <c r="K54" s="8">
        <f t="shared" si="6"/>
        <v>1.2865101625235333</v>
      </c>
      <c r="L54" s="15">
        <f t="shared" si="7"/>
        <v>7.9994379572449148E-2</v>
      </c>
    </row>
    <row r="55" spans="1:12" s="13" customFormat="1" ht="21" customHeight="1">
      <c r="A55" s="1" t="s">
        <v>106</v>
      </c>
      <c r="B55" s="2" t="s">
        <v>107</v>
      </c>
      <c r="C55" s="3">
        <v>1969.66</v>
      </c>
      <c r="D55" s="3">
        <v>1339.36</v>
      </c>
      <c r="E55" s="4">
        <f t="shared" si="4"/>
        <v>0.67999553222383546</v>
      </c>
      <c r="F55" s="4">
        <f>(D55/D6)</f>
        <v>3.6859640933333579E-3</v>
      </c>
      <c r="G55" s="3">
        <v>1735.13</v>
      </c>
      <c r="H55" s="3">
        <v>1041.08</v>
      </c>
      <c r="I55" s="4">
        <f t="shared" si="5"/>
        <v>0.60000115265138632</v>
      </c>
      <c r="J55" s="4">
        <f>(H55/H6)</f>
        <v>3.0508283153603726E-3</v>
      </c>
      <c r="K55" s="4">
        <f t="shared" si="6"/>
        <v>1.2865101625235333</v>
      </c>
      <c r="L55" s="4">
        <f t="shared" si="7"/>
        <v>7.9994379572449148E-2</v>
      </c>
    </row>
    <row r="56" spans="1:12" s="13" customFormat="1" ht="41.1" customHeight="1">
      <c r="A56" s="5" t="s">
        <v>108</v>
      </c>
      <c r="B56" s="6" t="s">
        <v>109</v>
      </c>
      <c r="C56" s="7">
        <f>SUM(C57:C57)</f>
        <v>23.4</v>
      </c>
      <c r="D56" s="7">
        <f>SUM(D57:D57)</f>
        <v>11.98</v>
      </c>
      <c r="E56" s="8">
        <f t="shared" si="4"/>
        <v>0.51196581196581203</v>
      </c>
      <c r="F56" s="8">
        <f>(D56/D6)</f>
        <v>3.2969365844980912E-5</v>
      </c>
      <c r="G56" s="7">
        <f>SUM(G57:G57)</f>
        <v>26</v>
      </c>
      <c r="H56" s="7">
        <f>SUM(H57:H57)</f>
        <v>12.03</v>
      </c>
      <c r="I56" s="8">
        <f t="shared" si="5"/>
        <v>0.46269230769230768</v>
      </c>
      <c r="J56" s="8">
        <f>(H56/H6)</f>
        <v>3.5253260684851583E-5</v>
      </c>
      <c r="K56" s="8">
        <f t="shared" si="6"/>
        <v>0.99584372402327526</v>
      </c>
      <c r="L56" s="8">
        <f t="shared" si="7"/>
        <v>4.9273504273504354E-2</v>
      </c>
    </row>
    <row r="57" spans="1:12" s="13" customFormat="1" ht="21" customHeight="1">
      <c r="A57" s="1" t="s">
        <v>110</v>
      </c>
      <c r="B57" s="2" t="s">
        <v>111</v>
      </c>
      <c r="C57" s="3">
        <v>23.4</v>
      </c>
      <c r="D57" s="3">
        <v>11.98</v>
      </c>
      <c r="E57" s="4">
        <f t="shared" si="4"/>
        <v>0.51196581196581203</v>
      </c>
      <c r="F57" s="4">
        <f>(D57/D6)</f>
        <v>3.2969365844980912E-5</v>
      </c>
      <c r="G57" s="3">
        <v>26</v>
      </c>
      <c r="H57" s="3">
        <v>12.03</v>
      </c>
      <c r="I57" s="4">
        <f t="shared" si="5"/>
        <v>0.46269230769230768</v>
      </c>
      <c r="J57" s="4">
        <f>(H57/H6)</f>
        <v>3.5253260684851583E-5</v>
      </c>
      <c r="K57" s="4">
        <f t="shared" si="6"/>
        <v>0.99584372402327526</v>
      </c>
      <c r="L57" s="4">
        <f t="shared" si="7"/>
        <v>4.9273504273504354E-2</v>
      </c>
    </row>
    <row r="58" spans="1:12" s="13" customFormat="1" ht="60.95" customHeight="1">
      <c r="A58" s="5" t="s">
        <v>112</v>
      </c>
      <c r="B58" s="6" t="s">
        <v>113</v>
      </c>
      <c r="C58" s="7"/>
      <c r="D58" s="7"/>
      <c r="E58" s="8"/>
      <c r="F58" s="8"/>
      <c r="G58" s="7"/>
      <c r="H58" s="7"/>
      <c r="I58" s="8"/>
      <c r="J58" s="8"/>
      <c r="K58" s="8"/>
      <c r="L58" s="8"/>
    </row>
    <row r="59" spans="1:12" s="13" customFormat="1" ht="41.1" customHeight="1">
      <c r="A59" s="1" t="s">
        <v>114</v>
      </c>
      <c r="B59" s="2" t="s">
        <v>115</v>
      </c>
      <c r="C59" s="3"/>
      <c r="D59" s="3"/>
      <c r="E59" s="4"/>
      <c r="F59" s="4"/>
      <c r="G59" s="3"/>
      <c r="H59" s="3"/>
      <c r="I59" s="4"/>
      <c r="J59" s="4"/>
      <c r="K59" s="4"/>
      <c r="L59" s="4"/>
    </row>
    <row r="60" spans="1:12" s="13" customFormat="1" ht="21" customHeight="1">
      <c r="A60" s="1" t="s">
        <v>116</v>
      </c>
      <c r="B60" s="2" t="s">
        <v>117</v>
      </c>
      <c r="C60" s="3"/>
      <c r="D60" s="3"/>
      <c r="E60" s="4"/>
      <c r="F60" s="4"/>
      <c r="G60" s="3"/>
      <c r="H60" s="3"/>
      <c r="I60" s="4"/>
      <c r="J60" s="4"/>
      <c r="K60" s="4"/>
      <c r="L60" s="4"/>
    </row>
    <row r="61" spans="1:12" s="13" customFormat="1" ht="21" customHeight="1">
      <c r="A61" s="1" t="s">
        <v>118</v>
      </c>
      <c r="B61" s="2" t="s">
        <v>119</v>
      </c>
      <c r="C61" s="3"/>
      <c r="D61" s="3"/>
      <c r="E61" s="4"/>
      <c r="F61" s="4"/>
      <c r="G61" s="3"/>
      <c r="H61" s="3"/>
      <c r="I61" s="4"/>
      <c r="J61" s="4"/>
      <c r="K61" s="4"/>
      <c r="L61" s="4"/>
    </row>
  </sheetData>
  <mergeCells count="17">
    <mergeCell ref="I5"/>
    <mergeCell ref="J5"/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2017-09-07T13:19:10Z</cp:lastPrinted>
  <dcterms:created xsi:type="dcterms:W3CDTF">2017-03-10T06:35:34Z</dcterms:created>
  <dcterms:modified xsi:type="dcterms:W3CDTF">2019-11-19T08:14:21Z</dcterms:modified>
</cp:coreProperties>
</file>