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Таблица!$C$6:$L$64</definedName>
  </definedNames>
  <calcPr calcId="125725"/>
</workbook>
</file>

<file path=xl/calcChain.xml><?xml version="1.0" encoding="utf-8"?>
<calcChain xmlns="http://schemas.openxmlformats.org/spreadsheetml/2006/main">
  <c r="D6" i="1"/>
  <c r="E48"/>
  <c r="D37"/>
  <c r="C37"/>
  <c r="K42" l="1"/>
  <c r="E42" l="1"/>
  <c r="H59"/>
  <c r="H57"/>
  <c r="H55"/>
  <c r="H50"/>
  <c r="H45"/>
  <c r="H39"/>
  <c r="H32"/>
  <c r="H23"/>
  <c r="H18"/>
  <c r="H16"/>
  <c r="H7"/>
  <c r="G59"/>
  <c r="G57"/>
  <c r="G55"/>
  <c r="G50"/>
  <c r="G45"/>
  <c r="G39"/>
  <c r="G32"/>
  <c r="G23"/>
  <c r="G18"/>
  <c r="G16"/>
  <c r="G7"/>
  <c r="D59"/>
  <c r="D57"/>
  <c r="D55"/>
  <c r="D50"/>
  <c r="D45"/>
  <c r="D39"/>
  <c r="D32"/>
  <c r="D23"/>
  <c r="D18"/>
  <c r="D16"/>
  <c r="D7"/>
  <c r="C59"/>
  <c r="C57"/>
  <c r="C55"/>
  <c r="C50"/>
  <c r="C45"/>
  <c r="C39"/>
  <c r="C32"/>
  <c r="C23"/>
  <c r="C6" s="1"/>
  <c r="C18"/>
  <c r="C16"/>
  <c r="C7"/>
  <c r="E60"/>
  <c r="E58"/>
  <c r="E56"/>
  <c r="E54"/>
  <c r="E53"/>
  <c r="E52"/>
  <c r="E51"/>
  <c r="E49"/>
  <c r="E47"/>
  <c r="E46"/>
  <c r="E44"/>
  <c r="E43"/>
  <c r="E41"/>
  <c r="E40"/>
  <c r="E36"/>
  <c r="E35"/>
  <c r="E34"/>
  <c r="E33"/>
  <c r="E31"/>
  <c r="E30"/>
  <c r="E29"/>
  <c r="E28"/>
  <c r="E27"/>
  <c r="E26"/>
  <c r="E25"/>
  <c r="E24"/>
  <c r="E22"/>
  <c r="E21"/>
  <c r="E20"/>
  <c r="E19"/>
  <c r="E17"/>
  <c r="E15"/>
  <c r="E14"/>
  <c r="E13"/>
  <c r="E12"/>
  <c r="E11"/>
  <c r="E10"/>
  <c r="E9"/>
  <c r="E8"/>
  <c r="I60"/>
  <c r="I58"/>
  <c r="I56"/>
  <c r="I54"/>
  <c r="I53"/>
  <c r="I52"/>
  <c r="I51"/>
  <c r="I49"/>
  <c r="I47"/>
  <c r="I46"/>
  <c r="I44"/>
  <c r="I43"/>
  <c r="I41"/>
  <c r="I40"/>
  <c r="I36"/>
  <c r="I35"/>
  <c r="I34"/>
  <c r="I33"/>
  <c r="I31"/>
  <c r="I30"/>
  <c r="I29"/>
  <c r="I28"/>
  <c r="I27"/>
  <c r="I26"/>
  <c r="I25"/>
  <c r="I24"/>
  <c r="I22"/>
  <c r="I21"/>
  <c r="I20"/>
  <c r="I19"/>
  <c r="I17"/>
  <c r="I15"/>
  <c r="I14"/>
  <c r="I13"/>
  <c r="I12"/>
  <c r="I11"/>
  <c r="I10"/>
  <c r="I9"/>
  <c r="L9" s="1"/>
  <c r="I8"/>
  <c r="K60"/>
  <c r="K58"/>
  <c r="K56"/>
  <c r="K54"/>
  <c r="K53"/>
  <c r="K52"/>
  <c r="K51"/>
  <c r="K49"/>
  <c r="K47"/>
  <c r="K46"/>
  <c r="K44"/>
  <c r="K43"/>
  <c r="K41"/>
  <c r="K40"/>
  <c r="K36"/>
  <c r="K35"/>
  <c r="K34"/>
  <c r="K33"/>
  <c r="K31"/>
  <c r="K30"/>
  <c r="K29"/>
  <c r="K28"/>
  <c r="K27"/>
  <c r="K26"/>
  <c r="K25"/>
  <c r="K24"/>
  <c r="K22"/>
  <c r="K21"/>
  <c r="K20"/>
  <c r="K19"/>
  <c r="K17"/>
  <c r="K15"/>
  <c r="K14"/>
  <c r="K13"/>
  <c r="K12"/>
  <c r="K11"/>
  <c r="K10"/>
  <c r="K9"/>
  <c r="K8"/>
  <c r="L22"/>
  <c r="L27" l="1"/>
  <c r="L11"/>
  <c r="L26"/>
  <c r="L35"/>
  <c r="K59"/>
  <c r="L30"/>
  <c r="L49"/>
  <c r="L17"/>
  <c r="L44"/>
  <c r="L13"/>
  <c r="L25"/>
  <c r="L34"/>
  <c r="L47"/>
  <c r="L53"/>
  <c r="L60"/>
  <c r="L19"/>
  <c r="L21"/>
  <c r="L14"/>
  <c r="L15"/>
  <c r="L10"/>
  <c r="L54"/>
  <c r="L58"/>
  <c r="L56"/>
  <c r="L52"/>
  <c r="L51"/>
  <c r="L46"/>
  <c r="H6"/>
  <c r="J59" s="1"/>
  <c r="L43"/>
  <c r="L40"/>
  <c r="L36"/>
  <c r="L33"/>
  <c r="L31"/>
  <c r="L29"/>
  <c r="L24"/>
  <c r="E59"/>
  <c r="K16"/>
  <c r="K7"/>
  <c r="F33"/>
  <c r="E32"/>
  <c r="E16"/>
  <c r="I59"/>
  <c r="I57"/>
  <c r="K57"/>
  <c r="E57"/>
  <c r="I55"/>
  <c r="K55"/>
  <c r="E55"/>
  <c r="I50"/>
  <c r="K50"/>
  <c r="E50"/>
  <c r="I45"/>
  <c r="K45"/>
  <c r="E45"/>
  <c r="I39"/>
  <c r="K39"/>
  <c r="G6"/>
  <c r="E39"/>
  <c r="I32"/>
  <c r="K32"/>
  <c r="I23"/>
  <c r="K23"/>
  <c r="E23"/>
  <c r="I18"/>
  <c r="K18"/>
  <c r="E18"/>
  <c r="I16"/>
  <c r="I7"/>
  <c r="E7"/>
  <c r="L41"/>
  <c r="L28"/>
  <c r="L20"/>
  <c r="L12"/>
  <c r="L8"/>
  <c r="F53" l="1"/>
  <c r="L16"/>
  <c r="F17"/>
  <c r="F32"/>
  <c r="J29"/>
  <c r="J31"/>
  <c r="J46"/>
  <c r="J25"/>
  <c r="J53"/>
  <c r="J20"/>
  <c r="J57"/>
  <c r="J43"/>
  <c r="J30"/>
  <c r="J56"/>
  <c r="J58"/>
  <c r="J45"/>
  <c r="J51"/>
  <c r="J60"/>
  <c r="J24"/>
  <c r="J8"/>
  <c r="J9"/>
  <c r="J34"/>
  <c r="J27"/>
  <c r="J36"/>
  <c r="J21"/>
  <c r="J22"/>
  <c r="J18"/>
  <c r="J7"/>
  <c r="J15"/>
  <c r="J55"/>
  <c r="J35"/>
  <c r="J19"/>
  <c r="J47"/>
  <c r="J28"/>
  <c r="J39"/>
  <c r="J12"/>
  <c r="J40"/>
  <c r="J13"/>
  <c r="J33"/>
  <c r="J10"/>
  <c r="J26"/>
  <c r="J54"/>
  <c r="I6"/>
  <c r="J41"/>
  <c r="J23"/>
  <c r="J52"/>
  <c r="J32"/>
  <c r="J49"/>
  <c r="J16"/>
  <c r="J50"/>
  <c r="J17"/>
  <c r="J44"/>
  <c r="J14"/>
  <c r="J11"/>
  <c r="L59"/>
  <c r="F26"/>
  <c r="F51"/>
  <c r="F15"/>
  <c r="F40"/>
  <c r="F52"/>
  <c r="F58"/>
  <c r="F46"/>
  <c r="F16"/>
  <c r="F39"/>
  <c r="K6"/>
  <c r="F11"/>
  <c r="F21"/>
  <c r="F22"/>
  <c r="F27"/>
  <c r="F36"/>
  <c r="F9"/>
  <c r="F45"/>
  <c r="F10"/>
  <c r="F31"/>
  <c r="F56"/>
  <c r="F20"/>
  <c r="F49"/>
  <c r="F50"/>
  <c r="F30"/>
  <c r="F14"/>
  <c r="F55"/>
  <c r="F35"/>
  <c r="F19"/>
  <c r="F60"/>
  <c r="F43"/>
  <c r="F24"/>
  <c r="F8"/>
  <c r="F57"/>
  <c r="F25"/>
  <c r="F13"/>
  <c r="E6"/>
  <c r="L6" s="1"/>
  <c r="F54"/>
  <c r="F34"/>
  <c r="F18"/>
  <c r="F59"/>
  <c r="F41"/>
  <c r="F23"/>
  <c r="F7"/>
  <c r="F47"/>
  <c r="F28"/>
  <c r="F12"/>
  <c r="F44"/>
  <c r="F29"/>
  <c r="L32"/>
  <c r="L57"/>
  <c r="L55"/>
  <c r="L50"/>
  <c r="L45"/>
  <c r="L39"/>
  <c r="L23"/>
  <c r="L18"/>
  <c r="L7"/>
</calcChain>
</file>

<file path=xl/sharedStrings.xml><?xml version="1.0" encoding="utf-8"?>
<sst xmlns="http://schemas.openxmlformats.org/spreadsheetml/2006/main" count="128" uniqueCount="128">
  <si>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</si>
  <si>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</si>
  <si>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</si>
  <si>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</si>
  <si>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</si>
  <si>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</si>
  <si>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</si>
  <si>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</si>
  <si>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</si>
  <si>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</si>
  <si>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</si>
  <si>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</si>
  <si>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</si>
  <si>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</si>
  <si>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</si>
  <si>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</si>
  <si>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</si>
  <si>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</si>
  <si>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</si>
  <si>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</si>
  <si>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</si>
  <si>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</si>
  <si>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</si>
  <si>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</si>
  <si>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</si>
  <si>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</si>
  <si>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</si>
  <si>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</si>
  <si>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</si>
  <si>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</si>
  <si>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</si>
  <si>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</si>
  <si>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</si>
  <si>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</si>
  <si>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</si>
  <si>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</si>
  <si>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</si>
  <si>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</si>
  <si>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</si>
  <si>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</si>
  <si>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</si>
  <si>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</si>
  <si>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</si>
  <si>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</si>
  <si>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</si>
  <si>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</si>
  <si>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</si>
  <si>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</si>
  <si>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Топливно-энергетический комплекс</t>
  </si>
  <si>
    <t>0402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</si>
  <si>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</si>
  <si>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</si>
  <si>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</si>
  <si>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</si>
  <si>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</si>
  <si>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</si>
  <si>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</si>
  <si>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</si>
  <si>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</si>
  <si>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</si>
  <si>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</si>
  <si>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</si>
  <si>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</si>
  <si>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</si>
  <si>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</si>
  <si>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</si>
  <si>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</si>
  <si>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</si>
  <si>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</si>
  <si>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</si>
  <si>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</si>
  <si>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</si>
  <si>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</si>
  <si>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</si>
  <si>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</si>
  <si>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</si>
  <si>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</si>
  <si>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</si>
  <si>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</si>
  <si>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</si>
  <si>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</si>
  <si>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</si>
  <si>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</si>
  <si>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</si>
  <si>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</si>
  <si>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</si>
  <si>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</si>
  <si>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</si>
  <si>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</si>
  <si>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</si>
  <si>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</si>
  <si>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</si>
  <si>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</si>
  <si>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</si>
  <si>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</si>
  <si>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</si>
  <si>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</si>
  <si>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</si>
  <si>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</si>
  <si>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</si>
  <si>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</si>
  <si>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</si>
  <si>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</si>
  <si>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</si>
  <si>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</si>
  <si>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</si>
  <si>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</si>
  <si>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</si>
  <si>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</si>
  <si>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</si>
  <si>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</si>
  <si>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</si>
  <si>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</si>
  <si>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</si>
  <si>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</si>
  <si>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</si>
  <si>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</si>
  <si>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</si>
  <si>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</si>
  <si>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</si>
  <si>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Анализ исполнения расходов (Консолидированный бюджет Тоншаевского муниципального района)</t>
  </si>
  <si>
    <t>Дополнительное образование</t>
  </si>
  <si>
    <t>Органы юстиции</t>
  </si>
  <si>
    <t>Информация об исполнении за январь-октябрь месяц 2019 года, 2018 года в разрезе разделов, подразделов классификации расходов</t>
  </si>
  <si>
    <t>за январь-октябрь месяц 2019 года</t>
  </si>
  <si>
    <t>ОХРАНА ОКРУЖАЮЩЕЙ СРЕДЫ</t>
  </si>
  <si>
    <t>Сбор,удаление отходов и очистка сточных вод</t>
  </si>
  <si>
    <t>Прикладные научные исследования в области культуры, кинематографии</t>
  </si>
</sst>
</file>

<file path=xl/styles.xml><?xml version="1.0" encoding="utf-8"?>
<styleSheet xmlns="http://schemas.openxmlformats.org/spreadsheetml/2006/main">
  <numFmts count="2">
    <numFmt numFmtId="164" formatCode="00\ \ 00"/>
    <numFmt numFmtId="165" formatCode="#,##0.00%"/>
  </numFmts>
  <fonts count="9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49" fontId="2" fillId="0" borderId="0" xfId="1" applyNumberFormat="1" applyFont="1" applyFill="1" applyAlignment="1" applyProtection="1">
      <alignment horizontal="left" wrapText="1"/>
    </xf>
    <xf numFmtId="49" fontId="0" fillId="0" borderId="0" xfId="1" applyNumberFormat="1" applyFont="1" applyFill="1" applyProtection="1"/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64"/>
  <sheetViews>
    <sheetView tabSelected="1" workbookViewId="0">
      <selection activeCell="C31" sqref="C31"/>
    </sheetView>
  </sheetViews>
  <sheetFormatPr defaultColWidth="9.85546875" defaultRowHeight="12.75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>
      <c r="A1" s="16" t="s">
        <v>120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  <c r="N1" s="17"/>
      <c r="O1" s="17"/>
    </row>
    <row r="2" spans="1:15" ht="21.75" customHeight="1">
      <c r="A2" s="18" t="s">
        <v>123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19"/>
      <c r="O2" s="19"/>
    </row>
    <row r="3" spans="1:1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  <c r="N3" s="19"/>
      <c r="O3" s="19"/>
    </row>
    <row r="4" spans="1:15" s="13" customFormat="1" ht="20.100000000000001" customHeight="1">
      <c r="A4" s="20" t="s">
        <v>0</v>
      </c>
      <c r="B4" s="21" t="s">
        <v>1</v>
      </c>
      <c r="C4" s="23" t="s">
        <v>124</v>
      </c>
      <c r="D4" s="23"/>
      <c r="E4" s="23"/>
      <c r="F4" s="23"/>
      <c r="G4" s="23" t="s">
        <v>2</v>
      </c>
      <c r="H4" s="23"/>
      <c r="I4" s="23"/>
      <c r="J4" s="23"/>
      <c r="K4" s="23"/>
      <c r="L4" s="23"/>
    </row>
    <row r="5" spans="1:15" s="13" customFormat="1" ht="83.1" customHeight="1">
      <c r="A5" s="20"/>
      <c r="B5" s="21"/>
      <c r="C5" s="22" t="s">
        <v>3</v>
      </c>
      <c r="D5" s="22" t="s">
        <v>4</v>
      </c>
      <c r="E5" s="23" t="s">
        <v>5</v>
      </c>
      <c r="F5" s="23" t="s">
        <v>6</v>
      </c>
      <c r="G5" s="22" t="s">
        <v>7</v>
      </c>
      <c r="H5" s="22" t="s">
        <v>8</v>
      </c>
      <c r="I5" s="23" t="s">
        <v>9</v>
      </c>
      <c r="J5" s="23" t="s">
        <v>10</v>
      </c>
      <c r="K5" s="23" t="s">
        <v>11</v>
      </c>
      <c r="L5" s="23" t="s">
        <v>12</v>
      </c>
    </row>
    <row r="6" spans="1:15" s="13" customFormat="1" ht="21" customHeight="1">
      <c r="A6" s="1" t="s">
        <v>13</v>
      </c>
      <c r="B6" s="2"/>
      <c r="C6" s="3">
        <f>(C7+C16+C18+C23+C32+C37+C39+C45+C50+C55+C59+C57)</f>
        <v>683454.8</v>
      </c>
      <c r="D6" s="3">
        <f>(D7+D16+D18+D23+D32+D37+D39+D45+D50+D55+D59+D57)</f>
        <v>476329.75999999989</v>
      </c>
      <c r="E6" s="4">
        <f t="shared" ref="E6:E39" si="0">(D6/C6)</f>
        <v>0.69694405540790683</v>
      </c>
      <c r="F6" s="4">
        <v>1</v>
      </c>
      <c r="G6" s="3">
        <f>(G7+G16+G18+G23+G32+G39+G45+G50+G55+G59+G57)</f>
        <v>547044.75</v>
      </c>
      <c r="H6" s="3">
        <f>(H7+H16+H18+H23+H32+H39+H45+H50+H55+H59+H57)</f>
        <v>450617.67000000004</v>
      </c>
      <c r="I6" s="4">
        <f t="shared" ref="I6:I39" si="1">(H6/G6)</f>
        <v>0.82373091049681046</v>
      </c>
      <c r="J6" s="4">
        <v>1</v>
      </c>
      <c r="K6" s="4">
        <f t="shared" ref="K6:K39" si="2">(D6/H6)</f>
        <v>1.05705965769163</v>
      </c>
      <c r="L6" s="14">
        <f t="shared" ref="L6:L39" si="3">(E6-I6)</f>
        <v>-0.12678685508890364</v>
      </c>
    </row>
    <row r="7" spans="1:15" s="13" customFormat="1" ht="21" customHeight="1">
      <c r="A7" s="5" t="s">
        <v>14</v>
      </c>
      <c r="B7" s="6" t="s">
        <v>15</v>
      </c>
      <c r="C7" s="7">
        <f>SUM(C8:C15)</f>
        <v>78137.650000000009</v>
      </c>
      <c r="D7" s="7">
        <f>SUM(D8:D15)</f>
        <v>63814.62</v>
      </c>
      <c r="E7" s="8">
        <f t="shared" si="0"/>
        <v>0.81669489676231621</v>
      </c>
      <c r="F7" s="8">
        <f>(D7/D6)</f>
        <v>0.13397151586749487</v>
      </c>
      <c r="G7" s="7">
        <f>SUM(G8:G15)</f>
        <v>76633.58</v>
      </c>
      <c r="H7" s="7">
        <f>SUM(H8:H15)</f>
        <v>62223.92</v>
      </c>
      <c r="I7" s="8">
        <f t="shared" si="1"/>
        <v>0.81196676443929672</v>
      </c>
      <c r="J7" s="8">
        <f>(H7/H6)</f>
        <v>0.13808584115221223</v>
      </c>
      <c r="K7" s="8">
        <f t="shared" si="2"/>
        <v>1.025564123893191</v>
      </c>
      <c r="L7" s="15">
        <f t="shared" si="3"/>
        <v>4.728132323019496E-3</v>
      </c>
    </row>
    <row r="8" spans="1:15" s="13" customFormat="1" ht="41.1" customHeight="1">
      <c r="A8" s="1" t="s">
        <v>16</v>
      </c>
      <c r="B8" s="2" t="s">
        <v>17</v>
      </c>
      <c r="C8" s="3">
        <v>6390.99</v>
      </c>
      <c r="D8" s="3">
        <v>5575.02</v>
      </c>
      <c r="E8" s="4">
        <f t="shared" si="0"/>
        <v>0.87232494496157886</v>
      </c>
      <c r="F8" s="4">
        <f>(D8/D6)</f>
        <v>1.170411859212828E-2</v>
      </c>
      <c r="G8" s="3">
        <v>5938.9</v>
      </c>
      <c r="H8" s="3">
        <v>5457.7</v>
      </c>
      <c r="I8" s="4">
        <f t="shared" si="1"/>
        <v>0.9189748943407029</v>
      </c>
      <c r="J8" s="4">
        <f>(H8/H6)</f>
        <v>1.2111597843022888E-2</v>
      </c>
      <c r="K8" s="4">
        <f t="shared" si="2"/>
        <v>1.0214962346776115</v>
      </c>
      <c r="L8" s="14">
        <f t="shared" si="3"/>
        <v>-4.6649949379124034E-2</v>
      </c>
    </row>
    <row r="9" spans="1:15" s="13" customFormat="1" ht="60.95" customHeight="1">
      <c r="A9" s="1" t="s">
        <v>18</v>
      </c>
      <c r="B9" s="2" t="s">
        <v>19</v>
      </c>
      <c r="C9" s="3">
        <v>1010.9</v>
      </c>
      <c r="D9" s="3">
        <v>815.11</v>
      </c>
      <c r="E9" s="4">
        <f t="shared" si="0"/>
        <v>0.80632110000989221</v>
      </c>
      <c r="F9" s="4">
        <f>(D9/D6)</f>
        <v>1.7112304719318822E-3</v>
      </c>
      <c r="G9" s="3">
        <v>949.67</v>
      </c>
      <c r="H9" s="3">
        <v>845.11</v>
      </c>
      <c r="I9" s="4">
        <f t="shared" si="1"/>
        <v>0.88989859635452317</v>
      </c>
      <c r="J9" s="4">
        <f>(H9/H6)</f>
        <v>1.8754479823216872E-3</v>
      </c>
      <c r="K9" s="4">
        <f t="shared" si="2"/>
        <v>0.96450166250547265</v>
      </c>
      <c r="L9" s="14">
        <f t="shared" si="3"/>
        <v>-8.3577496344630964E-2</v>
      </c>
    </row>
    <row r="10" spans="1:15" s="13" customFormat="1" ht="60.95" customHeight="1">
      <c r="A10" s="1" t="s">
        <v>20</v>
      </c>
      <c r="B10" s="2" t="s">
        <v>21</v>
      </c>
      <c r="C10" s="3">
        <v>30538.49</v>
      </c>
      <c r="D10" s="3">
        <v>25286.61</v>
      </c>
      <c r="E10" s="4">
        <f t="shared" si="0"/>
        <v>0.82802424088420867</v>
      </c>
      <c r="F10" s="4">
        <f>(D10/D6)</f>
        <v>5.3086353453960143E-2</v>
      </c>
      <c r="G10" s="3">
        <v>32178</v>
      </c>
      <c r="H10" s="3">
        <v>24632.51</v>
      </c>
      <c r="I10" s="4">
        <f t="shared" si="1"/>
        <v>0.76550780036049471</v>
      </c>
      <c r="J10" s="4">
        <f>(H10/H6)</f>
        <v>5.4663879470150376E-2</v>
      </c>
      <c r="K10" s="4">
        <f t="shared" si="2"/>
        <v>1.0265543381490561</v>
      </c>
      <c r="L10" s="14">
        <f t="shared" si="3"/>
        <v>6.2516440523713968E-2</v>
      </c>
    </row>
    <row r="11" spans="1:15" s="13" customFormat="1" ht="21" customHeight="1">
      <c r="A11" s="1" t="s">
        <v>22</v>
      </c>
      <c r="B11" s="2" t="s">
        <v>23</v>
      </c>
      <c r="C11" s="3">
        <v>10</v>
      </c>
      <c r="D11" s="3"/>
      <c r="E11" s="4">
        <f t="shared" si="0"/>
        <v>0</v>
      </c>
      <c r="F11" s="4">
        <f>(D11/D6)</f>
        <v>0</v>
      </c>
      <c r="G11" s="3">
        <v>63.15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>
      <c r="A12" s="1" t="s">
        <v>24</v>
      </c>
      <c r="B12" s="2" t="s">
        <v>25</v>
      </c>
      <c r="C12" s="3">
        <v>10731.63</v>
      </c>
      <c r="D12" s="3">
        <v>8150.16</v>
      </c>
      <c r="E12" s="4">
        <f t="shared" si="0"/>
        <v>0.75945219878061399</v>
      </c>
      <c r="F12" s="4">
        <f>(D12/D6)</f>
        <v>1.7110331296537093E-2</v>
      </c>
      <c r="G12" s="3">
        <v>8475.85</v>
      </c>
      <c r="H12" s="3">
        <v>7508.81</v>
      </c>
      <c r="I12" s="4">
        <f t="shared" si="1"/>
        <v>0.88590642826383192</v>
      </c>
      <c r="J12" s="4">
        <f>(H12/H6)</f>
        <v>1.6663372299625976E-2</v>
      </c>
      <c r="K12" s="4">
        <f t="shared" si="2"/>
        <v>1.0854130015275389</v>
      </c>
      <c r="L12" s="14">
        <f t="shared" si="3"/>
        <v>-0.12645422948321794</v>
      </c>
    </row>
    <row r="13" spans="1:15" s="13" customFormat="1" ht="21" customHeight="1">
      <c r="A13" s="1" t="s">
        <v>26</v>
      </c>
      <c r="B13" s="2" t="s">
        <v>27</v>
      </c>
      <c r="C13" s="3">
        <v>400</v>
      </c>
      <c r="D13" s="3">
        <v>400</v>
      </c>
      <c r="E13" s="4">
        <f t="shared" si="0"/>
        <v>1</v>
      </c>
      <c r="F13" s="4">
        <f>(D13/D6)</f>
        <v>8.3975437520427039E-4</v>
      </c>
      <c r="G13" s="3">
        <v>25</v>
      </c>
      <c r="H13" s="3">
        <v>25</v>
      </c>
      <c r="I13" s="4">
        <f t="shared" si="1"/>
        <v>1</v>
      </c>
      <c r="J13" s="4">
        <f>(H13/H6)</f>
        <v>5.5479404524904664E-5</v>
      </c>
      <c r="K13" s="4">
        <f t="shared" si="2"/>
        <v>16</v>
      </c>
      <c r="L13" s="4">
        <f t="shared" si="3"/>
        <v>0</v>
      </c>
    </row>
    <row r="14" spans="1:15" s="13" customFormat="1" ht="21" customHeight="1">
      <c r="A14" s="1" t="s">
        <v>28</v>
      </c>
      <c r="B14" s="2" t="s">
        <v>29</v>
      </c>
      <c r="C14" s="3">
        <v>109.8</v>
      </c>
      <c r="D14" s="3"/>
      <c r="E14" s="4">
        <f t="shared" si="0"/>
        <v>0</v>
      </c>
      <c r="F14" s="4">
        <f>(D14/D6)</f>
        <v>0</v>
      </c>
      <c r="G14" s="3">
        <v>48.77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>
      <c r="A15" s="1" t="s">
        <v>30</v>
      </c>
      <c r="B15" s="2" t="s">
        <v>31</v>
      </c>
      <c r="C15" s="3">
        <v>28945.84</v>
      </c>
      <c r="D15" s="3">
        <v>23587.72</v>
      </c>
      <c r="E15" s="4">
        <f t="shared" si="0"/>
        <v>0.81489153536397629</v>
      </c>
      <c r="F15" s="4">
        <f>(D15/D6)</f>
        <v>4.9519727677733189E-2</v>
      </c>
      <c r="G15" s="3">
        <v>28954.240000000002</v>
      </c>
      <c r="H15" s="3">
        <v>23754.79</v>
      </c>
      <c r="I15" s="4">
        <f t="shared" si="1"/>
        <v>0.82042526414093409</v>
      </c>
      <c r="J15" s="4">
        <f>(H15/H6)</f>
        <v>5.2716064152566404E-2</v>
      </c>
      <c r="K15" s="4">
        <f t="shared" si="2"/>
        <v>0.99296689215101464</v>
      </c>
      <c r="L15" s="14">
        <f t="shared" si="3"/>
        <v>-5.5337287769577914E-3</v>
      </c>
    </row>
    <row r="16" spans="1:15" s="13" customFormat="1" ht="21" customHeight="1">
      <c r="A16" s="5" t="s">
        <v>32</v>
      </c>
      <c r="B16" s="6" t="s">
        <v>33</v>
      </c>
      <c r="C16" s="7">
        <f>SUM(C17:C17)</f>
        <v>1076.8</v>
      </c>
      <c r="D16" s="7">
        <f>SUM(D17:D17)</f>
        <v>702.14</v>
      </c>
      <c r="E16" s="8">
        <f t="shared" si="0"/>
        <v>0.65206166419019318</v>
      </c>
      <c r="F16" s="8">
        <f>(D16/D6)</f>
        <v>1.4740628425148161E-3</v>
      </c>
      <c r="G16" s="7">
        <f>SUM(G17:G17)</f>
        <v>1001.7</v>
      </c>
      <c r="H16" s="7">
        <f>SUM(H17:H17)</f>
        <v>712.39</v>
      </c>
      <c r="I16" s="8">
        <f t="shared" si="1"/>
        <v>0.71118099231306775</v>
      </c>
      <c r="J16" s="8">
        <f>(H16/H6)</f>
        <v>1.5809189195798734E-3</v>
      </c>
      <c r="K16" s="8">
        <f t="shared" si="2"/>
        <v>0.98561181375370233</v>
      </c>
      <c r="L16" s="8">
        <f t="shared" si="3"/>
        <v>-5.911932812287457E-2</v>
      </c>
    </row>
    <row r="17" spans="1:12" s="13" customFormat="1" ht="21" customHeight="1">
      <c r="A17" s="1" t="s">
        <v>34</v>
      </c>
      <c r="B17" s="2" t="s">
        <v>35</v>
      </c>
      <c r="C17" s="3">
        <v>1076.8</v>
      </c>
      <c r="D17" s="3">
        <v>702.14</v>
      </c>
      <c r="E17" s="4">
        <f t="shared" si="0"/>
        <v>0.65206166419019318</v>
      </c>
      <c r="F17" s="4">
        <f>(D17/D6)</f>
        <v>1.4740628425148161E-3</v>
      </c>
      <c r="G17" s="3">
        <v>1001.7</v>
      </c>
      <c r="H17" s="3">
        <v>712.39</v>
      </c>
      <c r="I17" s="4">
        <f t="shared" si="1"/>
        <v>0.71118099231306775</v>
      </c>
      <c r="J17" s="4">
        <f>(H17/H6)</f>
        <v>1.5809189195798734E-3</v>
      </c>
      <c r="K17" s="4">
        <f t="shared" si="2"/>
        <v>0.98561181375370233</v>
      </c>
      <c r="L17" s="4">
        <f t="shared" si="3"/>
        <v>-5.911932812287457E-2</v>
      </c>
    </row>
    <row r="18" spans="1:12" s="13" customFormat="1" ht="41.1" customHeight="1">
      <c r="A18" s="5" t="s">
        <v>36</v>
      </c>
      <c r="B18" s="6" t="s">
        <v>37</v>
      </c>
      <c r="C18" s="7">
        <f>SUM(C19:C22)</f>
        <v>9704.630000000001</v>
      </c>
      <c r="D18" s="7">
        <f>SUM(D19:D22)</f>
        <v>7756.4400000000005</v>
      </c>
      <c r="E18" s="8">
        <f t="shared" si="0"/>
        <v>0.79925149129848327</v>
      </c>
      <c r="F18" s="8">
        <f>(D18/D6)</f>
        <v>1.6283761065023529E-2</v>
      </c>
      <c r="G18" s="7">
        <f>SUM(G19:G22)</f>
        <v>8999.8799999999992</v>
      </c>
      <c r="H18" s="7">
        <f>SUM(H19:H22)</f>
        <v>6385.9100000000008</v>
      </c>
      <c r="I18" s="8">
        <f t="shared" si="1"/>
        <v>0.70955501628910622</v>
      </c>
      <c r="J18" s="8">
        <f>(H18/H6)</f>
        <v>1.4171459365985359E-2</v>
      </c>
      <c r="K18" s="8">
        <f t="shared" si="2"/>
        <v>1.2146178070157581</v>
      </c>
      <c r="L18" s="15">
        <f t="shared" si="3"/>
        <v>8.9696475009377052E-2</v>
      </c>
    </row>
    <row r="19" spans="1:12" s="13" customFormat="1" ht="21" customHeight="1">
      <c r="A19" s="1" t="s">
        <v>122</v>
      </c>
      <c r="B19" s="2">
        <v>304</v>
      </c>
      <c r="C19" s="3"/>
      <c r="D19" s="3"/>
      <c r="E19" s="4" t="e">
        <f t="shared" si="0"/>
        <v>#DIV/0!</v>
      </c>
      <c r="F19" s="4">
        <f>(D19/D6)</f>
        <v>0</v>
      </c>
      <c r="G19" s="3"/>
      <c r="H19" s="3"/>
      <c r="I19" s="4" t="e">
        <f t="shared" si="1"/>
        <v>#DIV/0!</v>
      </c>
      <c r="J19" s="4">
        <f>(H19/H6)</f>
        <v>0</v>
      </c>
      <c r="K19" s="4" t="e">
        <f t="shared" si="2"/>
        <v>#DIV/0!</v>
      </c>
      <c r="L19" s="4" t="e">
        <f t="shared" si="3"/>
        <v>#DIV/0!</v>
      </c>
    </row>
    <row r="20" spans="1:12" s="13" customFormat="1" ht="41.1" customHeight="1">
      <c r="A20" s="1" t="s">
        <v>38</v>
      </c>
      <c r="B20" s="2" t="s">
        <v>39</v>
      </c>
      <c r="C20" s="3">
        <v>4829.05</v>
      </c>
      <c r="D20" s="3">
        <v>3941.3</v>
      </c>
      <c r="E20" s="4">
        <f t="shared" si="0"/>
        <v>0.81616467006968241</v>
      </c>
      <c r="F20" s="4">
        <f>(D20/D6)</f>
        <v>8.2743097974814789E-3</v>
      </c>
      <c r="G20" s="3">
        <v>4732.91</v>
      </c>
      <c r="H20" s="3">
        <v>3131.24</v>
      </c>
      <c r="I20" s="4">
        <f t="shared" si="1"/>
        <v>0.66158874772602905</v>
      </c>
      <c r="J20" s="4">
        <f>(H20/H6)</f>
        <v>6.9487732249824989E-3</v>
      </c>
      <c r="K20" s="4">
        <f t="shared" si="2"/>
        <v>1.2587026226031861</v>
      </c>
      <c r="L20" s="14">
        <f t="shared" si="3"/>
        <v>0.15457592234365336</v>
      </c>
    </row>
    <row r="21" spans="1:12" s="13" customFormat="1" ht="21" customHeight="1">
      <c r="A21" s="1" t="s">
        <v>40</v>
      </c>
      <c r="B21" s="2" t="s">
        <v>41</v>
      </c>
      <c r="C21" s="3">
        <v>4875.58</v>
      </c>
      <c r="D21" s="3">
        <v>3815.14</v>
      </c>
      <c r="E21" s="4">
        <f t="shared" si="0"/>
        <v>0.78249972310986593</v>
      </c>
      <c r="F21" s="4">
        <f>(D21/D6)</f>
        <v>8.00945126754205E-3</v>
      </c>
      <c r="G21" s="3">
        <v>4130.08</v>
      </c>
      <c r="H21" s="3">
        <v>3117.78</v>
      </c>
      <c r="I21" s="4">
        <f t="shared" si="1"/>
        <v>0.75489578894355569</v>
      </c>
      <c r="J21" s="4">
        <f>(H21/H6)</f>
        <v>6.9189031135862911E-3</v>
      </c>
      <c r="K21" s="4">
        <f t="shared" si="2"/>
        <v>1.2236719717234699</v>
      </c>
      <c r="L21" s="4">
        <f t="shared" si="3"/>
        <v>2.760393416631024E-2</v>
      </c>
    </row>
    <row r="22" spans="1:12" s="13" customFormat="1" ht="41.1" customHeight="1">
      <c r="A22" s="1" t="s">
        <v>42</v>
      </c>
      <c r="B22" s="2" t="s">
        <v>43</v>
      </c>
      <c r="C22" s="3"/>
      <c r="D22" s="3"/>
      <c r="E22" s="4" t="e">
        <f t="shared" si="0"/>
        <v>#DIV/0!</v>
      </c>
      <c r="F22" s="4">
        <f>(D22/D6)</f>
        <v>0</v>
      </c>
      <c r="G22" s="3">
        <v>136.88999999999999</v>
      </c>
      <c r="H22" s="3">
        <v>136.88999999999999</v>
      </c>
      <c r="I22" s="4">
        <f t="shared" si="1"/>
        <v>1</v>
      </c>
      <c r="J22" s="4">
        <f>(H22/H6)</f>
        <v>3.0378302741656795E-4</v>
      </c>
      <c r="K22" s="4">
        <f t="shared" si="2"/>
        <v>0</v>
      </c>
      <c r="L22" s="14" t="e">
        <f t="shared" si="3"/>
        <v>#DIV/0!</v>
      </c>
    </row>
    <row r="23" spans="1:12" s="13" customFormat="1" ht="21" customHeight="1">
      <c r="A23" s="5" t="s">
        <v>44</v>
      </c>
      <c r="B23" s="6" t="s">
        <v>45</v>
      </c>
      <c r="C23" s="7">
        <f>SUM(C24:C31)</f>
        <v>40254.589999999997</v>
      </c>
      <c r="D23" s="7">
        <f>SUM(D24:D31)</f>
        <v>27962.960000000003</v>
      </c>
      <c r="E23" s="8">
        <f t="shared" si="0"/>
        <v>0.69465270916931476</v>
      </c>
      <c r="F23" s="8">
        <f>(D23/D6)</f>
        <v>5.8705045009155021E-2</v>
      </c>
      <c r="G23" s="7">
        <f>SUM(G24:G31)</f>
        <v>37705.699999999997</v>
      </c>
      <c r="H23" s="7">
        <f>SUM(H24:H31)</f>
        <v>24775.789999999997</v>
      </c>
      <c r="I23" s="8">
        <f t="shared" si="1"/>
        <v>0.65708341179185104</v>
      </c>
      <c r="J23" s="8">
        <f>(H23/H6)</f>
        <v>5.4981843033363502E-2</v>
      </c>
      <c r="K23" s="8">
        <f t="shared" si="2"/>
        <v>1.1286404994553152</v>
      </c>
      <c r="L23" s="15">
        <f t="shared" si="3"/>
        <v>3.7569297377463728E-2</v>
      </c>
    </row>
    <row r="24" spans="1:12" s="13" customFormat="1" ht="21" customHeight="1">
      <c r="A24" s="1" t="s">
        <v>46</v>
      </c>
      <c r="B24" s="2" t="s">
        <v>47</v>
      </c>
      <c r="C24" s="3">
        <v>528.72</v>
      </c>
      <c r="D24" s="3">
        <v>492.24</v>
      </c>
      <c r="E24" s="4">
        <f t="shared" si="0"/>
        <v>0.93100317748524741</v>
      </c>
      <c r="F24" s="4">
        <f>(D24/D6)</f>
        <v>1.0334017341263751E-3</v>
      </c>
      <c r="G24" s="3">
        <v>390.71</v>
      </c>
      <c r="H24" s="3">
        <v>382.92</v>
      </c>
      <c r="I24" s="4">
        <f t="shared" si="1"/>
        <v>0.98006193852217771</v>
      </c>
      <c r="J24" s="4">
        <f>(H24/H6)</f>
        <v>8.4976694322705978E-4</v>
      </c>
      <c r="K24" s="4">
        <f t="shared" si="2"/>
        <v>1.2854904418677531</v>
      </c>
      <c r="L24" s="14">
        <f t="shared" si="3"/>
        <v>-4.9058761036930298E-2</v>
      </c>
    </row>
    <row r="25" spans="1:12" s="13" customFormat="1" ht="21" customHeight="1">
      <c r="A25" s="1" t="s">
        <v>48</v>
      </c>
      <c r="B25" s="2" t="s">
        <v>49</v>
      </c>
      <c r="C25" s="3"/>
      <c r="D25" s="3"/>
      <c r="E25" s="4" t="e">
        <f t="shared" si="0"/>
        <v>#DIV/0!</v>
      </c>
      <c r="F25" s="4">
        <f>(D25/D6)</f>
        <v>0</v>
      </c>
      <c r="G25" s="3"/>
      <c r="H25" s="3"/>
      <c r="I25" s="4" t="e">
        <f t="shared" si="1"/>
        <v>#DIV/0!</v>
      </c>
      <c r="J25" s="4">
        <f>(H25/H6)</f>
        <v>0</v>
      </c>
      <c r="K25" s="4" t="e">
        <f t="shared" si="2"/>
        <v>#DIV/0!</v>
      </c>
      <c r="L25" s="4" t="e">
        <f t="shared" si="3"/>
        <v>#DIV/0!</v>
      </c>
    </row>
    <row r="26" spans="1:12" s="13" customFormat="1" ht="21" customHeight="1">
      <c r="A26" s="1" t="s">
        <v>50</v>
      </c>
      <c r="B26" s="2" t="s">
        <v>51</v>
      </c>
      <c r="C26" s="3">
        <v>10144.129999999999</v>
      </c>
      <c r="D26" s="3">
        <v>8386.4699999999993</v>
      </c>
      <c r="E26" s="4">
        <f t="shared" si="0"/>
        <v>0.82673132146374306</v>
      </c>
      <c r="F26" s="4">
        <f>(D26/D6)</f>
        <v>1.7606437187548393E-2</v>
      </c>
      <c r="G26" s="3">
        <v>7108.45</v>
      </c>
      <c r="H26" s="3">
        <v>5749.57</v>
      </c>
      <c r="I26" s="4">
        <f t="shared" si="1"/>
        <v>0.80883596283296633</v>
      </c>
      <c r="J26" s="4">
        <f>(H26/H6)</f>
        <v>1.2759308794970245E-2</v>
      </c>
      <c r="K26" s="4">
        <f t="shared" si="2"/>
        <v>1.4586256015667258</v>
      </c>
      <c r="L26" s="14">
        <f t="shared" si="3"/>
        <v>1.7895358630776736E-2</v>
      </c>
    </row>
    <row r="27" spans="1:12" s="13" customFormat="1" ht="21" customHeight="1">
      <c r="A27" s="1" t="s">
        <v>52</v>
      </c>
      <c r="B27" s="2" t="s">
        <v>53</v>
      </c>
      <c r="C27" s="3">
        <v>75</v>
      </c>
      <c r="D27" s="3">
        <v>50</v>
      </c>
      <c r="E27" s="4">
        <f t="shared" si="0"/>
        <v>0.66666666666666663</v>
      </c>
      <c r="F27" s="4">
        <f>(D27/D6)</f>
        <v>1.049692969005338E-4</v>
      </c>
      <c r="G27" s="3">
        <v>50</v>
      </c>
      <c r="H27" s="3">
        <v>50</v>
      </c>
      <c r="I27" s="4">
        <f t="shared" si="1"/>
        <v>1</v>
      </c>
      <c r="J27" s="4">
        <f>(H27/H6)</f>
        <v>1.1095880904980933E-4</v>
      </c>
      <c r="K27" s="4">
        <f t="shared" si="2"/>
        <v>1</v>
      </c>
      <c r="L27" s="4">
        <f t="shared" si="3"/>
        <v>-0.33333333333333337</v>
      </c>
    </row>
    <row r="28" spans="1:12" s="13" customFormat="1" ht="21" customHeight="1">
      <c r="A28" s="1" t="s">
        <v>54</v>
      </c>
      <c r="B28" s="2" t="s">
        <v>55</v>
      </c>
      <c r="C28" s="3">
        <v>52.6</v>
      </c>
      <c r="D28" s="3">
        <v>52.6</v>
      </c>
      <c r="E28" s="4">
        <f t="shared" si="0"/>
        <v>1</v>
      </c>
      <c r="F28" s="4">
        <f>(D28/D6)</f>
        <v>1.1042770033936157E-4</v>
      </c>
      <c r="G28" s="3">
        <v>326.5</v>
      </c>
      <c r="H28" s="3">
        <v>326.42</v>
      </c>
      <c r="I28" s="4">
        <f t="shared" si="1"/>
        <v>0.99975497702909655</v>
      </c>
      <c r="J28" s="4">
        <f>(H28/H6)</f>
        <v>7.243834890007753E-4</v>
      </c>
      <c r="K28" s="4">
        <f t="shared" si="2"/>
        <v>0.16114208688193124</v>
      </c>
      <c r="L28" s="14">
        <f t="shared" si="3"/>
        <v>2.4502297090345238E-4</v>
      </c>
    </row>
    <row r="29" spans="1:12" s="13" customFormat="1" ht="21" customHeight="1">
      <c r="A29" s="1" t="s">
        <v>56</v>
      </c>
      <c r="B29" s="2" t="s">
        <v>57</v>
      </c>
      <c r="C29" s="3">
        <v>18025.3</v>
      </c>
      <c r="D29" s="3">
        <v>12479.12</v>
      </c>
      <c r="E29" s="4">
        <f t="shared" si="0"/>
        <v>0.69231136236290114</v>
      </c>
      <c r="F29" s="4">
        <f>(D29/D6)</f>
        <v>2.6198489046747792E-2</v>
      </c>
      <c r="G29" s="3">
        <v>20302.599999999999</v>
      </c>
      <c r="H29" s="3">
        <v>12937.65</v>
      </c>
      <c r="I29" s="4">
        <f t="shared" si="1"/>
        <v>0.63724104301912077</v>
      </c>
      <c r="J29" s="4">
        <f>(H29/H6)</f>
        <v>2.8710924718065314E-2</v>
      </c>
      <c r="K29" s="4">
        <f t="shared" si="2"/>
        <v>0.96455847854904109</v>
      </c>
      <c r="L29" s="4">
        <f t="shared" si="3"/>
        <v>5.5070319343780372E-2</v>
      </c>
    </row>
    <row r="30" spans="1:12" s="13" customFormat="1" ht="21" customHeight="1">
      <c r="A30" s="1" t="s">
        <v>58</v>
      </c>
      <c r="B30" s="2" t="s">
        <v>59</v>
      </c>
      <c r="C30" s="3">
        <v>2898.37</v>
      </c>
      <c r="D30" s="3">
        <v>2106.65</v>
      </c>
      <c r="E30" s="4">
        <f t="shared" si="0"/>
        <v>0.72683956844709274</v>
      </c>
      <c r="F30" s="4">
        <f>(D30/D6)</f>
        <v>4.4226713863101908E-3</v>
      </c>
      <c r="G30" s="3">
        <v>3338</v>
      </c>
      <c r="H30" s="3">
        <v>1027.17</v>
      </c>
      <c r="I30" s="4">
        <f t="shared" si="1"/>
        <v>0.30772019173157583</v>
      </c>
      <c r="J30" s="4">
        <f>(H30/H6)</f>
        <v>2.2794711978338534E-3</v>
      </c>
      <c r="K30" s="4">
        <f t="shared" si="2"/>
        <v>2.0509263315712101</v>
      </c>
      <c r="L30" s="4">
        <f t="shared" si="3"/>
        <v>0.41911937671551691</v>
      </c>
    </row>
    <row r="31" spans="1:12" s="13" customFormat="1" ht="21" customHeight="1">
      <c r="A31" s="1" t="s">
        <v>60</v>
      </c>
      <c r="B31" s="2" t="s">
        <v>61</v>
      </c>
      <c r="C31" s="3">
        <v>8530.4699999999993</v>
      </c>
      <c r="D31" s="3">
        <v>4395.88</v>
      </c>
      <c r="E31" s="4">
        <f t="shared" si="0"/>
        <v>0.51531509987140223</v>
      </c>
      <c r="F31" s="4">
        <f>(D31/D6)</f>
        <v>9.2286486571823718E-3</v>
      </c>
      <c r="G31" s="3">
        <v>6189.44</v>
      </c>
      <c r="H31" s="3">
        <v>4302.0600000000004</v>
      </c>
      <c r="I31" s="4">
        <f t="shared" si="1"/>
        <v>0.69506449694964334</v>
      </c>
      <c r="J31" s="4">
        <f>(H31/H6)</f>
        <v>9.5470290812164557E-3</v>
      </c>
      <c r="K31" s="4">
        <f t="shared" si="2"/>
        <v>1.0218081570224495</v>
      </c>
      <c r="L31" s="4">
        <f t="shared" si="3"/>
        <v>-0.17974939707824111</v>
      </c>
    </row>
    <row r="32" spans="1:12" s="13" customFormat="1" ht="21" customHeight="1">
      <c r="A32" s="5" t="s">
        <v>62</v>
      </c>
      <c r="B32" s="6" t="s">
        <v>63</v>
      </c>
      <c r="C32" s="7">
        <f>SUM(C33:C36)</f>
        <v>126580.95000000001</v>
      </c>
      <c r="D32" s="7">
        <f>SUM(D33:D36)</f>
        <v>38332.400000000009</v>
      </c>
      <c r="E32" s="8">
        <f t="shared" si="0"/>
        <v>0.30282913819180535</v>
      </c>
      <c r="F32" s="8">
        <f>(D32/D6)</f>
        <v>8.0474501530200457E-2</v>
      </c>
      <c r="G32" s="7">
        <f>SUM(G33:G36)</f>
        <v>34065.56</v>
      </c>
      <c r="H32" s="7">
        <f>SUM(H33:H36)</f>
        <v>28220.66</v>
      </c>
      <c r="I32" s="8">
        <f t="shared" si="1"/>
        <v>0.8284220191888817</v>
      </c>
      <c r="J32" s="8">
        <f>(H32/H6)</f>
        <v>6.2626616483991843E-2</v>
      </c>
      <c r="K32" s="8">
        <f t="shared" si="2"/>
        <v>1.3583098340010478</v>
      </c>
      <c r="L32" s="8">
        <f t="shared" si="3"/>
        <v>-0.52559288099707635</v>
      </c>
    </row>
    <row r="33" spans="1:12" s="13" customFormat="1" ht="21" customHeight="1">
      <c r="A33" s="1" t="s">
        <v>64</v>
      </c>
      <c r="B33" s="2" t="s">
        <v>65</v>
      </c>
      <c r="C33" s="3">
        <v>68265.69</v>
      </c>
      <c r="D33" s="3">
        <v>1622.4</v>
      </c>
      <c r="E33" s="4">
        <f t="shared" si="0"/>
        <v>2.3765965011120521E-2</v>
      </c>
      <c r="F33" s="4">
        <f>(D33/D6)</f>
        <v>3.406043745828521E-3</v>
      </c>
      <c r="G33" s="3">
        <v>2581.41</v>
      </c>
      <c r="H33" s="3">
        <v>1499.94</v>
      </c>
      <c r="I33" s="4">
        <f t="shared" si="1"/>
        <v>0.58105453996071921</v>
      </c>
      <c r="J33" s="4">
        <f>(H33/H6)</f>
        <v>3.3286311209234204E-3</v>
      </c>
      <c r="K33" s="4">
        <f t="shared" si="2"/>
        <v>1.0816432657306292</v>
      </c>
      <c r="L33" s="4">
        <f t="shared" si="3"/>
        <v>-0.55728857494959871</v>
      </c>
    </row>
    <row r="34" spans="1:12" s="13" customFormat="1" ht="21" customHeight="1">
      <c r="A34" s="1" t="s">
        <v>66</v>
      </c>
      <c r="B34" s="2" t="s">
        <v>67</v>
      </c>
      <c r="C34" s="3">
        <v>32891.33</v>
      </c>
      <c r="D34" s="3">
        <v>16720.45</v>
      </c>
      <c r="E34" s="4">
        <f t="shared" si="0"/>
        <v>0.50835432924117085</v>
      </c>
      <c r="F34" s="4">
        <f>(D34/D6)</f>
        <v>3.5102677607210614E-2</v>
      </c>
      <c r="G34" s="3">
        <v>9369.74</v>
      </c>
      <c r="H34" s="3">
        <v>8622.42</v>
      </c>
      <c r="I34" s="4">
        <f t="shared" si="1"/>
        <v>0.9202411166158293</v>
      </c>
      <c r="J34" s="4">
        <f>(H34/H6)</f>
        <v>1.9134669086545139E-2</v>
      </c>
      <c r="K34" s="4">
        <f t="shared" si="2"/>
        <v>1.9391829671948246</v>
      </c>
      <c r="L34" s="4">
        <f t="shared" si="3"/>
        <v>-0.41188678737465845</v>
      </c>
    </row>
    <row r="35" spans="1:12" s="13" customFormat="1" ht="21" customHeight="1">
      <c r="A35" s="1" t="s">
        <v>68</v>
      </c>
      <c r="B35" s="2" t="s">
        <v>69</v>
      </c>
      <c r="C35" s="3">
        <v>24887.13</v>
      </c>
      <c r="D35" s="3">
        <v>19776.330000000002</v>
      </c>
      <c r="E35" s="4">
        <f t="shared" si="0"/>
        <v>0.79464084448467942</v>
      </c>
      <c r="F35" s="4">
        <f>(D35/D6)</f>
        <v>4.1518149107458678E-2</v>
      </c>
      <c r="G35" s="3">
        <v>21565.56</v>
      </c>
      <c r="H35" s="3">
        <v>17909.599999999999</v>
      </c>
      <c r="I35" s="4">
        <f t="shared" si="1"/>
        <v>0.83047229007732692</v>
      </c>
      <c r="J35" s="4">
        <f>(H35/H6)</f>
        <v>3.9744557731169299E-2</v>
      </c>
      <c r="K35" s="4">
        <f t="shared" si="2"/>
        <v>1.1042306919194178</v>
      </c>
      <c r="L35" s="14">
        <f t="shared" si="3"/>
        <v>-3.5831445592647504E-2</v>
      </c>
    </row>
    <row r="36" spans="1:12" s="13" customFormat="1" ht="21" customHeight="1">
      <c r="A36" s="1" t="s">
        <v>70</v>
      </c>
      <c r="B36" s="2" t="s">
        <v>71</v>
      </c>
      <c r="C36" s="3">
        <v>536.79999999999995</v>
      </c>
      <c r="D36" s="3">
        <v>213.22</v>
      </c>
      <c r="E36" s="4">
        <f t="shared" si="0"/>
        <v>0.39720566318926975</v>
      </c>
      <c r="F36" s="4">
        <f>(D36/D6)</f>
        <v>4.4763106970263633E-4</v>
      </c>
      <c r="G36" s="3">
        <v>548.85</v>
      </c>
      <c r="H36" s="3">
        <v>188.7</v>
      </c>
      <c r="I36" s="4">
        <f t="shared" si="1"/>
        <v>0.34380978409401475</v>
      </c>
      <c r="J36" s="4">
        <f>(H36/H6)</f>
        <v>4.1875854535398038E-4</v>
      </c>
      <c r="K36" s="4">
        <f t="shared" si="2"/>
        <v>1.1299417064122947</v>
      </c>
      <c r="L36" s="14">
        <f t="shared" si="3"/>
        <v>5.3395879095255006E-2</v>
      </c>
    </row>
    <row r="37" spans="1:12" s="13" customFormat="1" ht="21" customHeight="1">
      <c r="A37" s="24" t="s">
        <v>125</v>
      </c>
      <c r="B37" s="25">
        <v>600</v>
      </c>
      <c r="C37" s="7">
        <f>SUM(C38:C38)</f>
        <v>1804.06</v>
      </c>
      <c r="D37" s="7">
        <f>SUM(D38:D38)</f>
        <v>0</v>
      </c>
      <c r="E37" s="4"/>
      <c r="F37" s="4"/>
      <c r="G37" s="3"/>
      <c r="H37" s="3"/>
      <c r="I37" s="4"/>
      <c r="J37" s="4"/>
      <c r="K37" s="4"/>
      <c r="L37" s="14"/>
    </row>
    <row r="38" spans="1:12" s="13" customFormat="1" ht="21" customHeight="1">
      <c r="A38" s="1" t="s">
        <v>126</v>
      </c>
      <c r="B38" s="2">
        <v>602</v>
      </c>
      <c r="C38" s="3">
        <v>1804.06</v>
      </c>
      <c r="D38" s="3">
        <v>0</v>
      </c>
      <c r="E38" s="4"/>
      <c r="F38" s="4"/>
      <c r="G38" s="3"/>
      <c r="H38" s="3"/>
      <c r="I38" s="4"/>
      <c r="J38" s="4"/>
      <c r="K38" s="4"/>
      <c r="L38" s="14"/>
    </row>
    <row r="39" spans="1:12" s="13" customFormat="1" ht="21" customHeight="1">
      <c r="A39" s="5" t="s">
        <v>72</v>
      </c>
      <c r="B39" s="6" t="s">
        <v>73</v>
      </c>
      <c r="C39" s="7">
        <f>SUM(C40:C44)</f>
        <v>325241.45</v>
      </c>
      <c r="D39" s="7">
        <f>SUM(D40:D44)</f>
        <v>264538.43999999994</v>
      </c>
      <c r="E39" s="8">
        <f t="shared" si="0"/>
        <v>0.81336016673151568</v>
      </c>
      <c r="F39" s="8">
        <f>(D39/D6)</f>
        <v>0.55536828099928082</v>
      </c>
      <c r="G39" s="7">
        <f>SUM(G40:G44)</f>
        <v>293675.33999999997</v>
      </c>
      <c r="H39" s="7">
        <f>SUM(H40:H44)</f>
        <v>248475.71000000002</v>
      </c>
      <c r="I39" s="8">
        <f t="shared" si="1"/>
        <v>0.84608980107080167</v>
      </c>
      <c r="J39" s="8">
        <f>(H39/H6)</f>
        <v>0.55141137718811606</v>
      </c>
      <c r="K39" s="8">
        <f t="shared" si="2"/>
        <v>1.0646450713431905</v>
      </c>
      <c r="L39" s="15">
        <f t="shared" si="3"/>
        <v>-3.2729634339285996E-2</v>
      </c>
    </row>
    <row r="40" spans="1:12" s="13" customFormat="1" ht="21" customHeight="1">
      <c r="A40" s="1" t="s">
        <v>74</v>
      </c>
      <c r="B40" s="2" t="s">
        <v>75</v>
      </c>
      <c r="C40" s="3">
        <v>101499.6</v>
      </c>
      <c r="D40" s="3">
        <v>83581.399999999994</v>
      </c>
      <c r="E40" s="4">
        <f t="shared" ref="E40:E60" si="4">(D40/C40)</f>
        <v>0.82346531414902113</v>
      </c>
      <c r="F40" s="4">
        <f>(D40/D6)</f>
        <v>0.1754696158392455</v>
      </c>
      <c r="G40" s="3">
        <v>92853.3</v>
      </c>
      <c r="H40" s="3">
        <v>80851.600000000006</v>
      </c>
      <c r="I40" s="4">
        <f t="shared" ref="I40:I60" si="5">(H40/G40)</f>
        <v>0.87074557393221352</v>
      </c>
      <c r="J40" s="4">
        <f>(H40/H6)</f>
        <v>0.17942394491543129</v>
      </c>
      <c r="K40" s="4">
        <f t="shared" ref="K40:K60" si="6">(D40/H40)</f>
        <v>1.0337630918868641</v>
      </c>
      <c r="L40" s="14">
        <f t="shared" ref="L40:L60" si="7">(E40-I40)</f>
        <v>-4.7280259783192391E-2</v>
      </c>
    </row>
    <row r="41" spans="1:12" s="13" customFormat="1" ht="21" customHeight="1">
      <c r="A41" s="1" t="s">
        <v>76</v>
      </c>
      <c r="B41" s="2" t="s">
        <v>77</v>
      </c>
      <c r="C41" s="3">
        <v>176216.3</v>
      </c>
      <c r="D41" s="3">
        <v>143138.79999999999</v>
      </c>
      <c r="E41" s="4">
        <f t="shared" si="4"/>
        <v>0.81229034998464955</v>
      </c>
      <c r="F41" s="4">
        <f>(D41/D6)</f>
        <v>0.30050358390372256</v>
      </c>
      <c r="G41" s="3">
        <v>154089.49</v>
      </c>
      <c r="H41" s="3">
        <v>129096.46</v>
      </c>
      <c r="I41" s="4">
        <f t="shared" si="5"/>
        <v>0.83780185137870222</v>
      </c>
      <c r="J41" s="4">
        <f>(H41/H6)</f>
        <v>0.28648778908292699</v>
      </c>
      <c r="K41" s="4">
        <f t="shared" si="6"/>
        <v>1.1087740128582919</v>
      </c>
      <c r="L41" s="14">
        <f t="shared" si="7"/>
        <v>-2.5511501394052671E-2</v>
      </c>
    </row>
    <row r="42" spans="1:12" s="13" customFormat="1" ht="21" customHeight="1">
      <c r="A42" s="1" t="s">
        <v>121</v>
      </c>
      <c r="B42" s="2">
        <v>703</v>
      </c>
      <c r="C42" s="3">
        <v>14201.4</v>
      </c>
      <c r="D42" s="3">
        <v>11191.52</v>
      </c>
      <c r="E42" s="4">
        <f t="shared" si="4"/>
        <v>0.78805751545622271</v>
      </c>
      <c r="F42" s="4"/>
      <c r="G42" s="3">
        <v>13616.6</v>
      </c>
      <c r="H42" s="3">
        <v>11828.93</v>
      </c>
      <c r="I42" s="4"/>
      <c r="J42" s="4"/>
      <c r="K42" s="4">
        <f t="shared" si="6"/>
        <v>0.94611431465060658</v>
      </c>
      <c r="L42" s="14"/>
    </row>
    <row r="43" spans="1:12" s="13" customFormat="1" ht="21" customHeight="1">
      <c r="A43" s="1" t="s">
        <v>78</v>
      </c>
      <c r="B43" s="2" t="s">
        <v>79</v>
      </c>
      <c r="C43" s="3">
        <v>9149.35</v>
      </c>
      <c r="D43" s="3">
        <v>7988.49</v>
      </c>
      <c r="E43" s="4">
        <f t="shared" si="4"/>
        <v>0.87312104138545354</v>
      </c>
      <c r="F43" s="4">
        <f>(D43/D6)</f>
        <v>1.6770923571938906E-2</v>
      </c>
      <c r="G43" s="3">
        <v>10251.09</v>
      </c>
      <c r="H43" s="3">
        <v>8769.89</v>
      </c>
      <c r="I43" s="4">
        <f t="shared" si="5"/>
        <v>0.85550804841241268</v>
      </c>
      <c r="J43" s="4">
        <f>(H43/H6)</f>
        <v>1.9461930997956647E-2</v>
      </c>
      <c r="K43" s="4">
        <f t="shared" si="6"/>
        <v>0.91089968061172943</v>
      </c>
      <c r="L43" s="4">
        <f t="shared" si="7"/>
        <v>1.7612992973040864E-2</v>
      </c>
    </row>
    <row r="44" spans="1:12" s="13" customFormat="1" ht="21" customHeight="1">
      <c r="A44" s="1" t="s">
        <v>80</v>
      </c>
      <c r="B44" s="2" t="s">
        <v>81</v>
      </c>
      <c r="C44" s="3">
        <v>24174.799999999999</v>
      </c>
      <c r="D44" s="3">
        <v>18638.23</v>
      </c>
      <c r="E44" s="4">
        <f t="shared" si="4"/>
        <v>0.77097762959776295</v>
      </c>
      <c r="F44" s="4">
        <f>(D44/D6)</f>
        <v>3.9128837971408724E-2</v>
      </c>
      <c r="G44" s="3">
        <v>22864.86</v>
      </c>
      <c r="H44" s="3">
        <v>17928.830000000002</v>
      </c>
      <c r="I44" s="4">
        <f t="shared" si="5"/>
        <v>0.78412157345376277</v>
      </c>
      <c r="J44" s="4">
        <f>(H44/H6)</f>
        <v>3.9787232489129867E-2</v>
      </c>
      <c r="K44" s="4">
        <f t="shared" si="6"/>
        <v>1.0395675568344391</v>
      </c>
      <c r="L44" s="14">
        <f t="shared" si="7"/>
        <v>-1.3143943855999818E-2</v>
      </c>
    </row>
    <row r="45" spans="1:12" s="13" customFormat="1" ht="21" customHeight="1">
      <c r="A45" s="5" t="s">
        <v>82</v>
      </c>
      <c r="B45" s="6" t="s">
        <v>83</v>
      </c>
      <c r="C45" s="7">
        <f>SUM(C46:C49)</f>
        <v>76543.839999999997</v>
      </c>
      <c r="D45" s="7">
        <f>SUM(D46:D49)</f>
        <v>57567.649999999994</v>
      </c>
      <c r="E45" s="8">
        <f t="shared" si="4"/>
        <v>0.75208730055873863</v>
      </c>
      <c r="F45" s="8">
        <f>(D45/D6)</f>
        <v>0.12085671489432029</v>
      </c>
      <c r="G45" s="7">
        <f>SUM(G46:G49)</f>
        <v>69878.900000000009</v>
      </c>
      <c r="H45" s="7">
        <f>SUM(H46:H49)</f>
        <v>59832.38</v>
      </c>
      <c r="I45" s="8">
        <f t="shared" si="5"/>
        <v>0.85622956285802998</v>
      </c>
      <c r="J45" s="8">
        <f>(H45/H6)</f>
        <v>0.13277859254831262</v>
      </c>
      <c r="K45" s="8">
        <f t="shared" si="6"/>
        <v>0.96214875624202145</v>
      </c>
      <c r="L45" s="15">
        <f t="shared" si="7"/>
        <v>-0.10414226229929135</v>
      </c>
    </row>
    <row r="46" spans="1:12" s="13" customFormat="1" ht="21" customHeight="1">
      <c r="A46" s="1" t="s">
        <v>84</v>
      </c>
      <c r="B46" s="2" t="s">
        <v>85</v>
      </c>
      <c r="C46" s="3">
        <v>56351.24</v>
      </c>
      <c r="D46" s="3">
        <v>43762.95</v>
      </c>
      <c r="E46" s="4">
        <f t="shared" si="4"/>
        <v>0.7766102396327037</v>
      </c>
      <c r="F46" s="4">
        <f>(D46/D6)</f>
        <v>9.1875321835864318E-2</v>
      </c>
      <c r="G46" s="3">
        <v>64329.9</v>
      </c>
      <c r="H46" s="3">
        <v>55563.77</v>
      </c>
      <c r="I46" s="4">
        <f t="shared" si="5"/>
        <v>0.86373163956418397</v>
      </c>
      <c r="J46" s="4">
        <f>(H46/H6)</f>
        <v>0.12330579491035047</v>
      </c>
      <c r="K46" s="4">
        <f t="shared" si="6"/>
        <v>0.78761664300316558</v>
      </c>
      <c r="L46" s="14">
        <f t="shared" si="7"/>
        <v>-8.712139993148027E-2</v>
      </c>
    </row>
    <row r="47" spans="1:12" s="13" customFormat="1" ht="21" customHeight="1">
      <c r="A47" s="1" t="s">
        <v>86</v>
      </c>
      <c r="B47" s="2" t="s">
        <v>87</v>
      </c>
      <c r="C47" s="3">
        <v>340.9</v>
      </c>
      <c r="D47" s="3">
        <v>267.63</v>
      </c>
      <c r="E47" s="4">
        <f t="shared" si="4"/>
        <v>0.78506893517160459</v>
      </c>
      <c r="F47" s="4">
        <f>(D47/D6)</f>
        <v>5.6185865858979721E-4</v>
      </c>
      <c r="G47" s="3">
        <v>375.91</v>
      </c>
      <c r="H47" s="3">
        <v>267.12</v>
      </c>
      <c r="I47" s="4">
        <f t="shared" si="5"/>
        <v>0.71059562129233056</v>
      </c>
      <c r="J47" s="4">
        <f>(H47/H6)</f>
        <v>5.9278634146770143E-4</v>
      </c>
      <c r="K47" s="4">
        <f t="shared" si="6"/>
        <v>1.0019092542677448</v>
      </c>
      <c r="L47" s="14">
        <f t="shared" si="7"/>
        <v>7.4473313879274028E-2</v>
      </c>
    </row>
    <row r="48" spans="1:12" s="13" customFormat="1" ht="21" customHeight="1">
      <c r="A48" s="1" t="s">
        <v>127</v>
      </c>
      <c r="B48" s="2">
        <v>803</v>
      </c>
      <c r="C48" s="3">
        <v>54</v>
      </c>
      <c r="D48" s="3">
        <v>54</v>
      </c>
      <c r="E48" s="4">
        <f t="shared" si="4"/>
        <v>1</v>
      </c>
      <c r="F48" s="4"/>
      <c r="G48" s="3"/>
      <c r="H48" s="3"/>
      <c r="I48" s="4"/>
      <c r="J48" s="4"/>
      <c r="K48" s="4"/>
      <c r="L48" s="14"/>
    </row>
    <row r="49" spans="1:12" s="13" customFormat="1" ht="21" customHeight="1">
      <c r="A49" s="1" t="s">
        <v>88</v>
      </c>
      <c r="B49" s="2" t="s">
        <v>89</v>
      </c>
      <c r="C49" s="3">
        <v>19797.7</v>
      </c>
      <c r="D49" s="3">
        <v>13483.07</v>
      </c>
      <c r="E49" s="4">
        <f t="shared" si="4"/>
        <v>0.6810422422806689</v>
      </c>
      <c r="F49" s="4">
        <f>(D49/D6)</f>
        <v>2.8306167559213606E-2</v>
      </c>
      <c r="G49" s="3">
        <v>5173.09</v>
      </c>
      <c r="H49" s="3">
        <v>4001.49</v>
      </c>
      <c r="I49" s="4">
        <f t="shared" si="5"/>
        <v>0.77352027511603305</v>
      </c>
      <c r="J49" s="4">
        <f>(H49/H6)</f>
        <v>8.8800112964944299E-3</v>
      </c>
      <c r="K49" s="4">
        <f t="shared" si="6"/>
        <v>3.369512356647149</v>
      </c>
      <c r="L49" s="14">
        <f t="shared" si="7"/>
        <v>-9.2478032835364155E-2</v>
      </c>
    </row>
    <row r="50" spans="1:12" s="13" customFormat="1" ht="21" customHeight="1">
      <c r="A50" s="5" t="s">
        <v>90</v>
      </c>
      <c r="B50" s="6" t="s">
        <v>91</v>
      </c>
      <c r="C50" s="7">
        <f>SUM(C51:C54)</f>
        <v>19297.729999999996</v>
      </c>
      <c r="D50" s="7">
        <f>SUM(D51:D54)</f>
        <v>11309.289999999999</v>
      </c>
      <c r="E50" s="8">
        <f t="shared" si="4"/>
        <v>0.58604250344470576</v>
      </c>
      <c r="F50" s="8">
        <f>(D50/D6)</f>
        <v>2.3742564394884758E-2</v>
      </c>
      <c r="G50" s="7">
        <f>SUM(G51:G54)</f>
        <v>18782.489999999998</v>
      </c>
      <c r="H50" s="7">
        <f>SUM(H51:H54)</f>
        <v>14553.9</v>
      </c>
      <c r="I50" s="8">
        <f t="shared" si="5"/>
        <v>0.77486531338496656</v>
      </c>
      <c r="J50" s="8">
        <f>(H50/H6)</f>
        <v>3.2297668220600401E-2</v>
      </c>
      <c r="K50" s="8">
        <f t="shared" si="6"/>
        <v>0.77706250558269596</v>
      </c>
      <c r="L50" s="8">
        <f t="shared" si="7"/>
        <v>-0.18882280994026079</v>
      </c>
    </row>
    <row r="51" spans="1:12" s="13" customFormat="1" ht="21" customHeight="1">
      <c r="A51" s="1" t="s">
        <v>92</v>
      </c>
      <c r="B51" s="2" t="s">
        <v>93</v>
      </c>
      <c r="C51" s="3">
        <v>4646</v>
      </c>
      <c r="D51" s="3">
        <v>2963.88</v>
      </c>
      <c r="E51" s="4">
        <f t="shared" si="4"/>
        <v>0.63794231597072748</v>
      </c>
      <c r="F51" s="4">
        <f>(D51/D6)</f>
        <v>6.2223279939510826E-3</v>
      </c>
      <c r="G51" s="3">
        <v>3446</v>
      </c>
      <c r="H51" s="3">
        <v>2856.65</v>
      </c>
      <c r="I51" s="4">
        <f t="shared" si="5"/>
        <v>0.82897562391178181</v>
      </c>
      <c r="J51" s="4">
        <f>(H51/H6)</f>
        <v>6.3394096374427564E-3</v>
      </c>
      <c r="K51" s="4">
        <f t="shared" si="6"/>
        <v>1.0375369751282095</v>
      </c>
      <c r="L51" s="4">
        <f t="shared" si="7"/>
        <v>-0.19103330794105433</v>
      </c>
    </row>
    <row r="52" spans="1:12" s="13" customFormat="1" ht="21" customHeight="1">
      <c r="A52" s="1" t="s">
        <v>94</v>
      </c>
      <c r="B52" s="2" t="s">
        <v>95</v>
      </c>
      <c r="C52" s="3">
        <v>2455.2399999999998</v>
      </c>
      <c r="D52" s="3">
        <v>1348.61</v>
      </c>
      <c r="E52" s="4">
        <f t="shared" si="4"/>
        <v>0.54927827829458631</v>
      </c>
      <c r="F52" s="4">
        <f>(D52/D6)</f>
        <v>2.8312528698605775E-3</v>
      </c>
      <c r="G52" s="3">
        <v>3018.61</v>
      </c>
      <c r="H52" s="3">
        <v>2829</v>
      </c>
      <c r="I52" s="4">
        <f t="shared" si="5"/>
        <v>0.93718632085628817</v>
      </c>
      <c r="J52" s="4">
        <f>(H52/H6)</f>
        <v>6.2780494160382116E-3</v>
      </c>
      <c r="K52" s="4">
        <f t="shared" si="6"/>
        <v>0.47670908448214916</v>
      </c>
      <c r="L52" s="4">
        <f t="shared" si="7"/>
        <v>-0.38790804256170186</v>
      </c>
    </row>
    <row r="53" spans="1:12" s="13" customFormat="1" ht="21" customHeight="1">
      <c r="A53" s="1" t="s">
        <v>96</v>
      </c>
      <c r="B53" s="2" t="s">
        <v>97</v>
      </c>
      <c r="C53" s="3">
        <v>11601.32</v>
      </c>
      <c r="D53" s="3">
        <v>6517.56</v>
      </c>
      <c r="E53" s="4">
        <f t="shared" si="4"/>
        <v>0.56179469232811441</v>
      </c>
      <c r="F53" s="4">
        <f>(D53/D6)</f>
        <v>1.3682873814140862E-2</v>
      </c>
      <c r="G53" s="3">
        <v>11755.63</v>
      </c>
      <c r="H53" s="3">
        <v>8406.42</v>
      </c>
      <c r="I53" s="4">
        <f t="shared" si="5"/>
        <v>0.71509736185980677</v>
      </c>
      <c r="J53" s="4">
        <f>(H53/H6)</f>
        <v>1.8655327031449963E-2</v>
      </c>
      <c r="K53" s="4">
        <f t="shared" si="6"/>
        <v>0.77530744359667969</v>
      </c>
      <c r="L53" s="14">
        <f t="shared" si="7"/>
        <v>-0.15330266953169236</v>
      </c>
    </row>
    <row r="54" spans="1:12" s="13" customFormat="1" ht="21" customHeight="1">
      <c r="A54" s="1" t="s">
        <v>98</v>
      </c>
      <c r="B54" s="2" t="s">
        <v>99</v>
      </c>
      <c r="C54" s="3">
        <v>595.16999999999996</v>
      </c>
      <c r="D54" s="3">
        <v>479.24</v>
      </c>
      <c r="E54" s="4">
        <f t="shared" si="4"/>
        <v>0.80521531663222279</v>
      </c>
      <c r="F54" s="4">
        <f>(D54/D6)</f>
        <v>1.0061097169322365E-3</v>
      </c>
      <c r="G54" s="3">
        <v>562.25</v>
      </c>
      <c r="H54" s="3">
        <v>461.83</v>
      </c>
      <c r="I54" s="4">
        <f t="shared" si="5"/>
        <v>0.82139617607825699</v>
      </c>
      <c r="J54" s="4">
        <f>(H54/H6)</f>
        <v>1.0248821356694689E-3</v>
      </c>
      <c r="K54" s="4">
        <f t="shared" si="6"/>
        <v>1.0376978541887709</v>
      </c>
      <c r="L54" s="14">
        <f t="shared" si="7"/>
        <v>-1.6180859446034201E-2</v>
      </c>
    </row>
    <row r="55" spans="1:12" s="13" customFormat="1" ht="21" customHeight="1">
      <c r="A55" s="5" t="s">
        <v>100</v>
      </c>
      <c r="B55" s="6" t="s">
        <v>101</v>
      </c>
      <c r="C55" s="7">
        <f>SUM(C56:C56)</f>
        <v>2820.04</v>
      </c>
      <c r="D55" s="7">
        <f>SUM(D56:D56)</f>
        <v>2678.7</v>
      </c>
      <c r="E55" s="8">
        <f t="shared" si="4"/>
        <v>0.94988014354406314</v>
      </c>
      <c r="F55" s="8">
        <f>(D55/D6)</f>
        <v>5.6236251121491981E-3</v>
      </c>
      <c r="G55" s="7">
        <f>SUM(G56:G56)</f>
        <v>4540.47</v>
      </c>
      <c r="H55" s="7">
        <f>SUM(H56:H56)</f>
        <v>4120.63</v>
      </c>
      <c r="I55" s="8">
        <f t="shared" si="5"/>
        <v>0.90753380156679808</v>
      </c>
      <c r="J55" s="8">
        <f>(H55/H6)</f>
        <v>9.1444039466983176E-3</v>
      </c>
      <c r="K55" s="8">
        <f t="shared" si="6"/>
        <v>0.65007049892856184</v>
      </c>
      <c r="L55" s="15">
        <f t="shared" si="7"/>
        <v>4.2346341977265056E-2</v>
      </c>
    </row>
    <row r="56" spans="1:12" s="13" customFormat="1" ht="21" customHeight="1">
      <c r="A56" s="1" t="s">
        <v>102</v>
      </c>
      <c r="B56" s="2" t="s">
        <v>103</v>
      </c>
      <c r="C56" s="3">
        <v>2820.04</v>
      </c>
      <c r="D56" s="3">
        <v>2678.7</v>
      </c>
      <c r="E56" s="4">
        <f t="shared" si="4"/>
        <v>0.94988014354406314</v>
      </c>
      <c r="F56" s="4">
        <f>(D56/D6)</f>
        <v>5.6236251121491981E-3</v>
      </c>
      <c r="G56" s="3">
        <v>4540.47</v>
      </c>
      <c r="H56" s="3">
        <v>4120.63</v>
      </c>
      <c r="I56" s="4">
        <f t="shared" si="5"/>
        <v>0.90753380156679808</v>
      </c>
      <c r="J56" s="4">
        <f>(H56/H6)</f>
        <v>9.1444039466983176E-3</v>
      </c>
      <c r="K56" s="4">
        <f t="shared" si="6"/>
        <v>0.65007049892856184</v>
      </c>
      <c r="L56" s="4">
        <f t="shared" si="7"/>
        <v>4.2346341977265056E-2</v>
      </c>
    </row>
    <row r="57" spans="1:12" s="13" customFormat="1" ht="21" customHeight="1">
      <c r="A57" s="5" t="s">
        <v>104</v>
      </c>
      <c r="B57" s="6" t="s">
        <v>105</v>
      </c>
      <c r="C57" s="7">
        <f>SUM(C58:C58)</f>
        <v>1969.66</v>
      </c>
      <c r="D57" s="7">
        <f>SUM(D58:D58)</f>
        <v>1652.13</v>
      </c>
      <c r="E57" s="8">
        <f t="shared" si="4"/>
        <v>0.8387894357401785</v>
      </c>
      <c r="F57" s="8">
        <f>(D57/D6)</f>
        <v>3.4684584897655786E-3</v>
      </c>
      <c r="G57" s="7">
        <f>SUM(G58:G58)</f>
        <v>1735.13</v>
      </c>
      <c r="H57" s="7">
        <f>SUM(H58:H58)</f>
        <v>1301.3399999999999</v>
      </c>
      <c r="I57" s="8">
        <f t="shared" si="5"/>
        <v>0.74999567755730112</v>
      </c>
      <c r="J57" s="8">
        <f>(H57/H6)</f>
        <v>2.8879027313775773E-3</v>
      </c>
      <c r="K57" s="8">
        <f t="shared" si="6"/>
        <v>1.2695606067591869</v>
      </c>
      <c r="L57" s="15">
        <f t="shared" si="7"/>
        <v>8.879375818287738E-2</v>
      </c>
    </row>
    <row r="58" spans="1:12" s="13" customFormat="1" ht="21" customHeight="1">
      <c r="A58" s="1" t="s">
        <v>106</v>
      </c>
      <c r="B58" s="2" t="s">
        <v>107</v>
      </c>
      <c r="C58" s="3">
        <v>1969.66</v>
      </c>
      <c r="D58" s="3">
        <v>1652.13</v>
      </c>
      <c r="E58" s="4">
        <f t="shared" si="4"/>
        <v>0.8387894357401785</v>
      </c>
      <c r="F58" s="4">
        <f>(D58/D6)</f>
        <v>3.4684584897655786E-3</v>
      </c>
      <c r="G58" s="3">
        <v>1735.13</v>
      </c>
      <c r="H58" s="3">
        <v>1301.3399999999999</v>
      </c>
      <c r="I58" s="4">
        <f t="shared" si="5"/>
        <v>0.74999567755730112</v>
      </c>
      <c r="J58" s="4">
        <f>(H58/H6)</f>
        <v>2.8879027313775773E-3</v>
      </c>
      <c r="K58" s="4">
        <f t="shared" si="6"/>
        <v>1.2695606067591869</v>
      </c>
      <c r="L58" s="4">
        <f t="shared" si="7"/>
        <v>8.879375818287738E-2</v>
      </c>
    </row>
    <row r="59" spans="1:12" s="13" customFormat="1" ht="41.1" customHeight="1">
      <c r="A59" s="5" t="s">
        <v>108</v>
      </c>
      <c r="B59" s="6" t="s">
        <v>109</v>
      </c>
      <c r="C59" s="7">
        <f>SUM(C60:C60)</f>
        <v>23.4</v>
      </c>
      <c r="D59" s="7">
        <f>SUM(D60:D60)</f>
        <v>14.99</v>
      </c>
      <c r="E59" s="8">
        <f t="shared" si="4"/>
        <v>0.64059829059829065</v>
      </c>
      <c r="F59" s="8">
        <f>(D59/D6)</f>
        <v>3.1469795210780037E-5</v>
      </c>
      <c r="G59" s="7">
        <f>SUM(G60:G60)</f>
        <v>26</v>
      </c>
      <c r="H59" s="7">
        <f>SUM(H60:H60)</f>
        <v>15.04</v>
      </c>
      <c r="I59" s="8">
        <f t="shared" si="5"/>
        <v>0.57846153846153847</v>
      </c>
      <c r="J59" s="8">
        <f>(H59/H6)</f>
        <v>3.3376409762182647E-5</v>
      </c>
      <c r="K59" s="8">
        <f t="shared" si="6"/>
        <v>0.99667553191489366</v>
      </c>
      <c r="L59" s="8">
        <f t="shared" si="7"/>
        <v>6.2136752136752182E-2</v>
      </c>
    </row>
    <row r="60" spans="1:12" s="13" customFormat="1" ht="21" customHeight="1">
      <c r="A60" s="1" t="s">
        <v>110</v>
      </c>
      <c r="B60" s="2" t="s">
        <v>111</v>
      </c>
      <c r="C60" s="3">
        <v>23.4</v>
      </c>
      <c r="D60" s="3">
        <v>14.99</v>
      </c>
      <c r="E60" s="4">
        <f t="shared" si="4"/>
        <v>0.64059829059829065</v>
      </c>
      <c r="F60" s="4">
        <f>(D60/D6)</f>
        <v>3.1469795210780037E-5</v>
      </c>
      <c r="G60" s="3">
        <v>26</v>
      </c>
      <c r="H60" s="3">
        <v>15.04</v>
      </c>
      <c r="I60" s="4">
        <f t="shared" si="5"/>
        <v>0.57846153846153847</v>
      </c>
      <c r="J60" s="4">
        <f>(H60/H6)</f>
        <v>3.3376409762182647E-5</v>
      </c>
      <c r="K60" s="4">
        <f t="shared" si="6"/>
        <v>0.99667553191489366</v>
      </c>
      <c r="L60" s="4">
        <f t="shared" si="7"/>
        <v>6.2136752136752182E-2</v>
      </c>
    </row>
    <row r="61" spans="1:12" s="13" customFormat="1" ht="60.95" customHeight="1">
      <c r="A61" s="5" t="s">
        <v>112</v>
      </c>
      <c r="B61" s="6" t="s">
        <v>113</v>
      </c>
      <c r="C61" s="7"/>
      <c r="D61" s="7"/>
      <c r="E61" s="8"/>
      <c r="F61" s="8"/>
      <c r="G61" s="7"/>
      <c r="H61" s="7"/>
      <c r="I61" s="8"/>
      <c r="J61" s="8"/>
      <c r="K61" s="8"/>
      <c r="L61" s="8"/>
    </row>
    <row r="62" spans="1:12" s="13" customFormat="1" ht="41.1" customHeight="1">
      <c r="A62" s="1" t="s">
        <v>114</v>
      </c>
      <c r="B62" s="2" t="s">
        <v>115</v>
      </c>
      <c r="C62" s="3"/>
      <c r="D62" s="3"/>
      <c r="E62" s="4"/>
      <c r="F62" s="4"/>
      <c r="G62" s="3"/>
      <c r="H62" s="3"/>
      <c r="I62" s="4"/>
      <c r="J62" s="4"/>
      <c r="K62" s="4"/>
      <c r="L62" s="4"/>
    </row>
    <row r="63" spans="1:12" s="13" customFormat="1" ht="21" customHeight="1">
      <c r="A63" s="1" t="s">
        <v>116</v>
      </c>
      <c r="B63" s="2" t="s">
        <v>117</v>
      </c>
      <c r="C63" s="3"/>
      <c r="D63" s="3"/>
      <c r="E63" s="4"/>
      <c r="F63" s="4"/>
      <c r="G63" s="3"/>
      <c r="H63" s="3"/>
      <c r="I63" s="4"/>
      <c r="J63" s="4"/>
      <c r="K63" s="4"/>
      <c r="L63" s="4"/>
    </row>
    <row r="64" spans="1:12" s="13" customFormat="1" ht="21" customHeight="1">
      <c r="A64" s="1" t="s">
        <v>118</v>
      </c>
      <c r="B64" s="2" t="s">
        <v>119</v>
      </c>
      <c r="C64" s="3"/>
      <c r="D64" s="3"/>
      <c r="E64" s="4"/>
      <c r="F64" s="4"/>
      <c r="G64" s="3"/>
      <c r="H64" s="3"/>
      <c r="I64" s="4"/>
      <c r="J64" s="4"/>
      <c r="K64" s="4"/>
      <c r="L64" s="4"/>
    </row>
  </sheetData>
  <mergeCells count="17">
    <mergeCell ref="A3:O3"/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2017-10-09T06:12:02Z</cp:lastPrinted>
  <dcterms:created xsi:type="dcterms:W3CDTF">2017-03-10T06:35:34Z</dcterms:created>
  <dcterms:modified xsi:type="dcterms:W3CDTF">2019-11-19T12:10:20Z</dcterms:modified>
</cp:coreProperties>
</file>