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C6" i="1"/>
  <c r="D6"/>
  <c r="D37"/>
  <c r="C37"/>
  <c r="D60"/>
  <c r="E60" s="1"/>
  <c r="C60"/>
  <c r="F63"/>
  <c r="E63"/>
  <c r="F60"/>
  <c r="F38"/>
  <c r="E38"/>
  <c r="K42" l="1"/>
  <c r="E42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F37" s="1"/>
  <c r="D32"/>
  <c r="D23"/>
  <c r="D18"/>
  <c r="D16"/>
  <c r="D7"/>
  <c r="C58"/>
  <c r="C56"/>
  <c r="C54"/>
  <c r="C49"/>
  <c r="C45"/>
  <c r="C39"/>
  <c r="E37" s="1"/>
  <c r="C32"/>
  <c r="C23"/>
  <c r="C18"/>
  <c r="C16"/>
  <c r="C7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9" l="1"/>
  <c r="L27"/>
  <c r="L11"/>
  <c r="L26"/>
  <c r="L35"/>
  <c r="K58"/>
  <c r="L30"/>
  <c r="L48"/>
  <c r="L17"/>
  <c r="L44"/>
  <c r="L13"/>
  <c r="L25"/>
  <c r="L34"/>
  <c r="L47"/>
  <c r="L52"/>
  <c r="L59"/>
  <c r="L19"/>
  <c r="L21"/>
  <c r="L14"/>
  <c r="L15"/>
  <c r="L10"/>
  <c r="L53"/>
  <c r="L57"/>
  <c r="L55"/>
  <c r="L51"/>
  <c r="L50"/>
  <c r="L46"/>
  <c r="H6"/>
  <c r="J58" s="1"/>
  <c r="L43"/>
  <c r="L40"/>
  <c r="L36"/>
  <c r="L33"/>
  <c r="L31"/>
  <c r="L29"/>
  <c r="L24"/>
  <c r="E58"/>
  <c r="K16"/>
  <c r="K7"/>
  <c r="F33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F52" l="1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<sst xmlns="http://schemas.openxmlformats.org/spreadsheetml/2006/main" count="127" uniqueCount="127">
  <si>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</si>
  <si>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</si>
  <si>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</si>
  <si>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</si>
  <si>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</si>
  <si>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</si>
  <si>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</si>
  <si>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</si>
  <si>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</si>
  <si>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</si>
  <si>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</si>
  <si>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</si>
  <si>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</si>
  <si>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</si>
  <si>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</si>
  <si>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</si>
  <si>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</si>
  <si>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</si>
  <si>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</si>
  <si>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</si>
  <si>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</si>
  <si>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</si>
  <si>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</si>
  <si>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</si>
  <si>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</si>
  <si>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</si>
  <si>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</si>
  <si>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</si>
  <si>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</si>
  <si>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</si>
  <si>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</si>
  <si>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</si>
  <si>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</si>
  <si>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</si>
  <si>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</si>
  <si>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</si>
  <si>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</si>
  <si>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</si>
  <si>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</si>
  <si>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</si>
  <si>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</si>
  <si>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</si>
  <si>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</si>
  <si>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</si>
  <si>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</si>
  <si>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</si>
  <si>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</si>
  <si>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</si>
  <si>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</si>
  <si>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</si>
  <si>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</si>
  <si>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</si>
  <si>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</si>
  <si>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</si>
  <si>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</si>
  <si>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</si>
  <si>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</si>
  <si>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</si>
  <si>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</si>
  <si>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</si>
  <si>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</si>
  <si>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</si>
  <si>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</si>
  <si>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</si>
  <si>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</si>
  <si>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</si>
  <si>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</si>
  <si>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</si>
  <si>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</si>
  <si>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</si>
  <si>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</si>
  <si>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</si>
  <si>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</si>
  <si>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</si>
  <si>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</si>
  <si>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</si>
  <si>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</si>
  <si>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</si>
  <si>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</si>
  <si>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</si>
  <si>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</si>
  <si>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</si>
  <si>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</si>
  <si>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</si>
  <si>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</si>
  <si>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</si>
  <si>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</si>
  <si>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</si>
  <si>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</si>
  <si>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</si>
  <si>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</si>
  <si>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</si>
  <si>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</si>
  <si>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</si>
  <si>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</si>
  <si>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</si>
  <si>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</si>
  <si>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</si>
  <si>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</si>
  <si>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</si>
  <si>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</si>
  <si>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</si>
  <si>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</si>
  <si>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</si>
  <si>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</si>
  <si>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</si>
  <si>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</si>
  <si>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</si>
  <si>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</si>
  <si>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</si>
  <si>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</si>
  <si>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</si>
  <si>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</si>
  <si>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</si>
  <si>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</si>
  <si>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</si>
  <si>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</si>
  <si>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</si>
  <si>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</si>
  <si>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</si>
  <si>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</si>
  <si>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</si>
  <si>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</si>
  <si>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январь-август месяц 2020 года, 2019 года в разрезе разделов, подразделов классификации расходов</t>
  </si>
  <si>
    <t>за январь-август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</si>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</sst>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workbookViewId="0">
      <selection activeCell="C7" sqref="C7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ht="21.75" customHeight="1">
      <c r="A2" s="17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8"/>
      <c r="O2" s="18"/>
    </row>
    <row r="3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8"/>
      <c r="O3" s="18"/>
    </row>
    <row r="4" spans="1:15" s="13" customFormat="1" ht="20.100000000000001" customHeight="1">
      <c r="A4" s="21" t="s">
        <v>0</v>
      </c>
      <c r="B4" s="22" t="s">
        <v>1</v>
      </c>
      <c r="C4" s="16" t="s">
        <v>124</v>
      </c>
      <c r="D4" s="16"/>
      <c r="E4" s="16"/>
      <c r="F4" s="16"/>
      <c r="G4" s="16" t="s">
        <v>2</v>
      </c>
      <c r="H4" s="16"/>
      <c r="I4" s="16"/>
      <c r="J4" s="16"/>
      <c r="K4" s="16"/>
      <c r="L4" s="16"/>
    </row>
    <row r="5" spans="1:15" s="13" customFormat="1" ht="83.1" customHeight="1">
      <c r="A5" s="21"/>
      <c r="B5" s="22"/>
      <c r="C5" s="23" t="s">
        <v>3</v>
      </c>
      <c r="D5" s="23" t="s">
        <v>4</v>
      </c>
      <c r="E5" s="16" t="s">
        <v>5</v>
      </c>
      <c r="F5" s="16" t="s">
        <v>6</v>
      </c>
      <c r="G5" s="23" t="s">
        <v>7</v>
      </c>
      <c r="H5" s="23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1:15" s="13" customFormat="1" ht="21" customHeight="1">
      <c r="A6" s="1" t="s">
        <v>13</v>
      </c>
      <c r="B6" s="2"/>
      <c r="C6" s="3">
        <f>(C7+C16+C18+C23+C32+C37+C39+C45+C49+C54+C58+C56+C60)</f>
        <v>858234.15000000014</v>
      </c>
      <c r="D6" s="3">
        <f>(D7+D16+D18+D23+D32+D37+D39+D45+D49+D54+D58+D56+D60)</f>
        <v>431534.17</v>
      </c>
      <c r="E6" s="4">
        <f t="shared" ref="E6:E39" si="0">(D6/C6)</f>
        <v>0.50281635844949768</v>
      </c>
      <c r="F6" s="4">
        <v>1</v>
      </c>
      <c r="G6" s="3">
        <f>(G7+G16+G18+G23+G32+G39+G45+G49+G54+G58+G56)</f>
        <v>663086.21</v>
      </c>
      <c r="H6" s="3">
        <f>(H7+H16+H18+H23+H32+H39+H45+H49+H54+H58+H56)</f>
        <v>363367.61999999994</v>
      </c>
      <c r="I6" s="4">
        <f t="shared" ref="I6:I39" si="1">(H6/G6)</f>
        <v>0.54799453603476378</v>
      </c>
      <c r="J6" s="4">
        <v>1</v>
      </c>
      <c r="K6" s="4">
        <f t="shared" ref="K6:K39" si="2">(D6/H6)</f>
        <v>1.1875966548697985</v>
      </c>
      <c r="L6" s="14">
        <f t="shared" ref="L6:L39" si="3">(E6-I6)</f>
        <v>-4.5178177585266099E-2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79575.959999999992</v>
      </c>
      <c r="D7" s="7">
        <f>SUM(D8:D15)</f>
        <v>53019.310000000005</v>
      </c>
      <c r="E7" s="8">
        <f t="shared" si="0"/>
        <v>0.66627295479690107</v>
      </c>
      <c r="F7" s="8">
        <f>(D7/D6)</f>
        <v>0.12286236800205186</v>
      </c>
      <c r="G7" s="7">
        <f>SUM(G8:G15)</f>
        <v>76868.010000000009</v>
      </c>
      <c r="H7" s="7">
        <f>SUM(H8:H15)</f>
        <v>50977.09</v>
      </c>
      <c r="I7" s="8">
        <f t="shared" si="1"/>
        <v>0.66317691846061833</v>
      </c>
      <c r="J7" s="8">
        <f>(H7/H6)</f>
        <v>0.14029067862458411</v>
      </c>
      <c r="K7" s="8">
        <f t="shared" si="2"/>
        <v>1.0400615256775152</v>
      </c>
      <c r="L7" s="15">
        <f t="shared" si="3"/>
        <v>3.0960363362827481E-3</v>
      </c>
    </row>
    <row r="8" spans="1:15" s="13" customFormat="1" ht="41.1" customHeight="1">
      <c r="A8" s="1" t="s">
        <v>16</v>
      </c>
      <c r="B8" s="2" t="s">
        <v>17</v>
      </c>
      <c r="C8" s="3">
        <v>6212.6</v>
      </c>
      <c r="D8" s="3">
        <v>4813.0200000000004</v>
      </c>
      <c r="E8" s="4">
        <f t="shared" si="0"/>
        <v>0.77471911920934877</v>
      </c>
      <c r="F8" s="4">
        <f>(D8/D6)</f>
        <v>1.1153276691855018E-2</v>
      </c>
      <c r="G8" s="3">
        <v>6399.59</v>
      </c>
      <c r="H8" s="3">
        <v>4368.53</v>
      </c>
      <c r="I8" s="4">
        <f t="shared" si="1"/>
        <v>0.68262654326292771</v>
      </c>
      <c r="J8" s="4">
        <f>(H8/H6)</f>
        <v>1.2022342552151457E-2</v>
      </c>
      <c r="K8" s="4">
        <f t="shared" si="2"/>
        <v>1.1017481853163422</v>
      </c>
      <c r="L8" s="14">
        <f t="shared" si="3"/>
        <v>9.2092575946421062E-2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625.26</v>
      </c>
      <c r="E9" s="4">
        <f t="shared" si="0"/>
        <v>0.62221116529007858</v>
      </c>
      <c r="F9" s="4">
        <f>(D9/D6)</f>
        <v>1.4489235000788004E-3</v>
      </c>
      <c r="G9" s="3">
        <v>1010.9</v>
      </c>
      <c r="H9" s="3">
        <v>666.54</v>
      </c>
      <c r="I9" s="4">
        <f t="shared" si="1"/>
        <v>0.65935305173607672</v>
      </c>
      <c r="J9" s="4">
        <f>(H9/H6)</f>
        <v>1.8343406602932867E-3</v>
      </c>
      <c r="K9" s="4">
        <f t="shared" si="2"/>
        <v>0.93806823296426323</v>
      </c>
      <c r="L9" s="14">
        <f t="shared" si="3"/>
        <v>-3.714188644599814E-2</v>
      </c>
    </row>
    <row r="10" spans="1:15" s="13" customFormat="1" ht="60.95" customHeight="1">
      <c r="A10" s="1" t="s">
        <v>20</v>
      </c>
      <c r="B10" s="2" t="s">
        <v>21</v>
      </c>
      <c r="C10" s="3">
        <v>32477.65</v>
      </c>
      <c r="D10" s="3">
        <v>22640.52</v>
      </c>
      <c r="E10" s="4">
        <f t="shared" si="0"/>
        <v>0.69711078233800783</v>
      </c>
      <c r="F10" s="4">
        <f>(D10/D6)</f>
        <v>5.2465184854307137E-2</v>
      </c>
      <c r="G10" s="3">
        <v>30509.49</v>
      </c>
      <c r="H10" s="3">
        <v>20279.34</v>
      </c>
      <c r="I10" s="4">
        <f t="shared" si="1"/>
        <v>0.66468957691524833</v>
      </c>
      <c r="J10" s="4">
        <f>(H10/H6)</f>
        <v>5.5809430680697429E-2</v>
      </c>
      <c r="K10" s="4">
        <f t="shared" si="2"/>
        <v>1.1164327833154333</v>
      </c>
      <c r="L10" s="14">
        <f t="shared" si="3"/>
        <v>3.2421205422759503E-2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6248.4</v>
      </c>
      <c r="E12" s="4">
        <f t="shared" si="0"/>
        <v>0.62888625415926069</v>
      </c>
      <c r="F12" s="4">
        <f>(D12/D6)</f>
        <v>1.4479502283677791E-2</v>
      </c>
      <c r="G12" s="3">
        <v>9843.2999999999993</v>
      </c>
      <c r="H12" s="3">
        <v>6279.5</v>
      </c>
      <c r="I12" s="4">
        <f t="shared" si="1"/>
        <v>0.63794662359168175</v>
      </c>
      <c r="J12" s="4">
        <f>(H12/H6)</f>
        <v>1.7281396729846212E-2</v>
      </c>
      <c r="K12" s="4">
        <f t="shared" si="2"/>
        <v>0.99504737638346996</v>
      </c>
      <c r="L12" s="14">
        <f t="shared" si="3"/>
        <v>-9.060369432421056E-3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250</v>
      </c>
      <c r="H13" s="3">
        <v>250</v>
      </c>
      <c r="I13" s="4">
        <f t="shared" si="1"/>
        <v>1</v>
      </c>
      <c r="J13" s="4">
        <f>(H13/H6)</f>
        <v>6.8800846921913419E-4</v>
      </c>
      <c r="K13" s="4">
        <f t="shared" si="2"/>
        <v>0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494.64</v>
      </c>
      <c r="D14" s="3"/>
      <c r="E14" s="4">
        <f t="shared" si="0"/>
        <v>0</v>
      </c>
      <c r="F14" s="4">
        <f>(D14/D6)</f>
        <v>0</v>
      </c>
      <c r="G14" s="3">
        <v>471.8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29432.81</v>
      </c>
      <c r="D15" s="3">
        <v>18692.11</v>
      </c>
      <c r="E15" s="4">
        <f t="shared" si="0"/>
        <v>0.63507731677675361</v>
      </c>
      <c r="F15" s="4">
        <f>(D15/D6)</f>
        <v>4.3315480672133103E-2</v>
      </c>
      <c r="G15" s="3">
        <v>28372.93</v>
      </c>
      <c r="H15" s="3">
        <v>19133.18</v>
      </c>
      <c r="I15" s="4">
        <f t="shared" si="1"/>
        <v>0.67434628711239908</v>
      </c>
      <c r="J15" s="4">
        <f>(H15/H6)</f>
        <v>5.2655159532376615E-2</v>
      </c>
      <c r="K15" s="4">
        <f t="shared" si="2"/>
        <v>0.97694737623332872</v>
      </c>
      <c r="L15" s="14">
        <f t="shared" si="3"/>
        <v>-3.926897033564547E-2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569.22</v>
      </c>
      <c r="E16" s="8">
        <f t="shared" si="0"/>
        <v>0.58585837793330586</v>
      </c>
      <c r="F16" s="8">
        <f>(D16/D6)</f>
        <v>1.3190612460654044E-3</v>
      </c>
      <c r="G16" s="7">
        <f>SUM(G17:G17)</f>
        <v>1076.8</v>
      </c>
      <c r="H16" s="7">
        <f>SUM(H17:H17)</f>
        <v>533.61</v>
      </c>
      <c r="I16" s="8">
        <f t="shared" si="1"/>
        <v>0.49555163447251116</v>
      </c>
      <c r="J16" s="8">
        <f>(H16/H6)</f>
        <v>1.4685127970400888E-3</v>
      </c>
      <c r="K16" s="8">
        <f t="shared" si="2"/>
        <v>1.0667341316691967</v>
      </c>
      <c r="L16" s="8">
        <f t="shared" si="3"/>
        <v>9.0306743460794703E-2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569.22</v>
      </c>
      <c r="E17" s="4">
        <f t="shared" si="0"/>
        <v>0.58585837793330586</v>
      </c>
      <c r="F17" s="4">
        <f>(D17/D6)</f>
        <v>1.3190612460654044E-3</v>
      </c>
      <c r="G17" s="3">
        <v>1076.8</v>
      </c>
      <c r="H17" s="3">
        <v>533.61</v>
      </c>
      <c r="I17" s="4">
        <f t="shared" si="1"/>
        <v>0.49555163447251116</v>
      </c>
      <c r="J17" s="4">
        <f>(H17/H6)</f>
        <v>1.4685127970400888E-3</v>
      </c>
      <c r="K17" s="4">
        <f t="shared" si="2"/>
        <v>1.0667341316691967</v>
      </c>
      <c r="L17" s="4">
        <f t="shared" si="3"/>
        <v>9.0306743460794703E-2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13376.41</v>
      </c>
      <c r="D18" s="7">
        <f>SUM(D19:D22)</f>
        <v>7739.25</v>
      </c>
      <c r="E18" s="8">
        <f t="shared" si="0"/>
        <v>0.57857452036832002</v>
      </c>
      <c r="F18" s="8">
        <f>(D18/D6)</f>
        <v>1.7934269260763292E-2</v>
      </c>
      <c r="G18" s="7">
        <f>SUM(G19:G22)</f>
        <v>9559.74</v>
      </c>
      <c r="H18" s="7">
        <f>SUM(H19:H22)</f>
        <v>6063.09</v>
      </c>
      <c r="I18" s="8">
        <f t="shared" si="1"/>
        <v>0.63423168412530051</v>
      </c>
      <c r="J18" s="8">
        <f>(H18/H6)</f>
        <v>1.6685829078551363E-2</v>
      </c>
      <c r="K18" s="8">
        <f t="shared" si="2"/>
        <v>1.2764530956987279</v>
      </c>
      <c r="L18" s="15">
        <f t="shared" si="3"/>
        <v>-5.5657163756980488E-2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5456.93</v>
      </c>
      <c r="D20" s="3">
        <v>3661.95</v>
      </c>
      <c r="E20" s="4">
        <f t="shared" si="0"/>
        <v>0.67106413312980007</v>
      </c>
      <c r="F20" s="4">
        <f>(D20/D6)</f>
        <v>8.4858865289856415E-3</v>
      </c>
      <c r="G20" s="3">
        <v>4715.3599999999997</v>
      </c>
      <c r="H20" s="3">
        <v>3072.1</v>
      </c>
      <c r="I20" s="4">
        <f t="shared" si="1"/>
        <v>0.65150911065114858</v>
      </c>
      <c r="J20" s="4">
        <f>(H20/H6)</f>
        <v>8.4545232731524089E-3</v>
      </c>
      <c r="K20" s="4">
        <f t="shared" si="2"/>
        <v>1.1920022134696135</v>
      </c>
      <c r="L20" s="14">
        <f t="shared" si="3"/>
        <v>1.9555022478651485E-2</v>
      </c>
    </row>
    <row r="21" spans="1:12" s="13" customFormat="1" ht="21" customHeight="1">
      <c r="A21" s="1" t="s">
        <v>40</v>
      </c>
      <c r="B21" s="2" t="s">
        <v>41</v>
      </c>
      <c r="C21" s="3">
        <v>7919.48</v>
      </c>
      <c r="D21" s="3">
        <v>4077.3</v>
      </c>
      <c r="E21" s="4">
        <f t="shared" si="0"/>
        <v>0.51484440897634698</v>
      </c>
      <c r="F21" s="4">
        <f>(D21/D6)</f>
        <v>9.4483827317776489E-3</v>
      </c>
      <c r="G21" s="3">
        <v>4844.38</v>
      </c>
      <c r="H21" s="3">
        <v>2990.99</v>
      </c>
      <c r="I21" s="4">
        <f t="shared" si="1"/>
        <v>0.61741440597145547</v>
      </c>
      <c r="J21" s="4">
        <f>(H21/H6)</f>
        <v>8.2313058053989519E-3</v>
      </c>
      <c r="K21" s="4">
        <f t="shared" si="2"/>
        <v>1.3631941263594998</v>
      </c>
      <c r="L21" s="4">
        <f t="shared" si="3"/>
        <v>-0.10256999699510849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62809.719999999994</v>
      </c>
      <c r="D23" s="7">
        <f>SUM(D24:D31)</f>
        <v>21432.34</v>
      </c>
      <c r="E23" s="8">
        <f t="shared" si="0"/>
        <v>0.34122648532743027</v>
      </c>
      <c r="F23" s="8">
        <f>(D23/D6)</f>
        <v>4.9665452911874859E-2</v>
      </c>
      <c r="G23" s="7">
        <f>SUM(G24:G31)</f>
        <v>40300.799999999996</v>
      </c>
      <c r="H23" s="7">
        <f>SUM(H24:H31)</f>
        <v>20803.23</v>
      </c>
      <c r="I23" s="8">
        <f t="shared" si="1"/>
        <v>0.51619893401619821</v>
      </c>
      <c r="J23" s="8">
        <f>(H23/H6)</f>
        <v>5.7251193708454273E-2</v>
      </c>
      <c r="K23" s="8">
        <f t="shared" si="2"/>
        <v>1.030240977002129</v>
      </c>
      <c r="L23" s="15">
        <f t="shared" si="3"/>
        <v>-0.17497244868876793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>
        <v>206.47</v>
      </c>
      <c r="E24" s="4">
        <f t="shared" si="0"/>
        <v>0.39050915418368887</v>
      </c>
      <c r="F24" s="4">
        <f>(D24/D6)</f>
        <v>4.7845573851081134E-4</v>
      </c>
      <c r="G24" s="3">
        <v>528.72</v>
      </c>
      <c r="H24" s="3">
        <v>481</v>
      </c>
      <c r="I24" s="4">
        <f t="shared" si="1"/>
        <v>0.9097442880919957</v>
      </c>
      <c r="J24" s="4">
        <f>(H24/H6)</f>
        <v>1.3237282947776141E-3</v>
      </c>
      <c r="K24" s="4">
        <f t="shared" si="2"/>
        <v>0.42925155925155922</v>
      </c>
      <c r="L24" s="14">
        <f t="shared" si="3"/>
        <v>-0.51923513390830678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7351.44</v>
      </c>
      <c r="D26" s="3">
        <v>3732.85</v>
      </c>
      <c r="E26" s="4">
        <f t="shared" si="0"/>
        <v>0.5077712665817854</v>
      </c>
      <c r="F26" s="4">
        <f>(D26/D6)</f>
        <v>8.6501840630604059E-3</v>
      </c>
      <c r="G26" s="3">
        <v>10336.84</v>
      </c>
      <c r="H26" s="3">
        <v>6754.78</v>
      </c>
      <c r="I26" s="4">
        <f t="shared" si="1"/>
        <v>0.65346663003393679</v>
      </c>
      <c r="J26" s="4">
        <f>(H26/H6)</f>
        <v>1.8589383390848091E-2</v>
      </c>
      <c r="K26" s="4">
        <f t="shared" si="2"/>
        <v>0.55262347552399926</v>
      </c>
      <c r="L26" s="14">
        <f t="shared" si="3"/>
        <v>-0.14569536345215139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>
        <v>50</v>
      </c>
      <c r="I27" s="4">
        <f t="shared" si="1"/>
        <v>1</v>
      </c>
      <c r="J27" s="4">
        <f>(H27/H6)</f>
        <v>1.3760169384382685E-4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50</v>
      </c>
      <c r="D28" s="3">
        <v>50</v>
      </c>
      <c r="E28" s="4">
        <f t="shared" si="0"/>
        <v>1</v>
      </c>
      <c r="F28" s="4">
        <f>(D28/D6)</f>
        <v>1.1586567988347249E-4</v>
      </c>
      <c r="G28" s="3">
        <v>52.6</v>
      </c>
      <c r="H28" s="3">
        <v>52.6</v>
      </c>
      <c r="I28" s="4">
        <f t="shared" si="1"/>
        <v>1</v>
      </c>
      <c r="J28" s="4">
        <f>(H28/H6)</f>
        <v>1.4475698192370585E-4</v>
      </c>
      <c r="K28" s="4">
        <f t="shared" si="2"/>
        <v>0.95057034220532322</v>
      </c>
      <c r="L28" s="14">
        <f t="shared" si="3"/>
        <v>0</v>
      </c>
    </row>
    <row r="29" spans="1:12" s="13" customFormat="1" ht="21" customHeight="1">
      <c r="A29" s="1" t="s">
        <v>56</v>
      </c>
      <c r="B29" s="2" t="s">
        <v>57</v>
      </c>
      <c r="C29" s="3">
        <v>45070.35</v>
      </c>
      <c r="D29" s="3">
        <v>11291.28</v>
      </c>
      <c r="E29" s="4">
        <f t="shared" si="0"/>
        <v>0.25052567818976335</v>
      </c>
      <c r="F29" s="4">
        <f>(D29/D6)</f>
        <v>2.6165436679093108E-2</v>
      </c>
      <c r="G29" s="3">
        <v>18025.3</v>
      </c>
      <c r="H29" s="3">
        <v>8320.8799999999992</v>
      </c>
      <c r="I29" s="4">
        <f t="shared" si="1"/>
        <v>0.46162227535741429</v>
      </c>
      <c r="J29" s="4">
        <f>(H29/H6)</f>
        <v>2.2899343645424435E-2</v>
      </c>
      <c r="K29" s="4">
        <f t="shared" si="2"/>
        <v>1.3569814731134209</v>
      </c>
      <c r="L29" s="4">
        <f t="shared" si="3"/>
        <v>-0.21109659716765095</v>
      </c>
    </row>
    <row r="30" spans="1:12" s="13" customFormat="1" ht="21" customHeight="1">
      <c r="A30" s="1" t="s">
        <v>58</v>
      </c>
      <c r="B30" s="2" t="s">
        <v>59</v>
      </c>
      <c r="C30" s="3">
        <v>1259.5</v>
      </c>
      <c r="D30" s="3">
        <v>844.26</v>
      </c>
      <c r="E30" s="4">
        <f t="shared" si="0"/>
        <v>0.67031361651448984</v>
      </c>
      <c r="F30" s="4">
        <f>(D30/D6)</f>
        <v>1.95641517796841E-3</v>
      </c>
      <c r="G30" s="3">
        <v>2898.37</v>
      </c>
      <c r="H30" s="3">
        <v>1415.66</v>
      </c>
      <c r="I30" s="4">
        <f t="shared" si="1"/>
        <v>0.48843315380713992</v>
      </c>
      <c r="J30" s="4">
        <f>(H30/H6)</f>
        <v>3.895944278139038E-3</v>
      </c>
      <c r="K30" s="4">
        <f t="shared" si="2"/>
        <v>0.59637201022844466</v>
      </c>
      <c r="L30" s="4">
        <f t="shared" si="3"/>
        <v>0.18188046270734992</v>
      </c>
    </row>
    <row r="31" spans="1:12" s="13" customFormat="1" ht="21" customHeight="1">
      <c r="A31" s="1" t="s">
        <v>60</v>
      </c>
      <c r="B31" s="2" t="s">
        <v>61</v>
      </c>
      <c r="C31" s="3">
        <v>8549.7099999999991</v>
      </c>
      <c r="D31" s="3">
        <v>5307.48</v>
      </c>
      <c r="E31" s="4">
        <f t="shared" si="0"/>
        <v>0.62077895039714803</v>
      </c>
      <c r="F31" s="4">
        <f>(D31/D6)</f>
        <v>1.2299095573358652E-2</v>
      </c>
      <c r="G31" s="3">
        <v>8408.9699999999993</v>
      </c>
      <c r="H31" s="3">
        <v>3728.31</v>
      </c>
      <c r="I31" s="4">
        <f t="shared" si="1"/>
        <v>0.44337296957891398</v>
      </c>
      <c r="J31" s="4">
        <f>(H31/H6)</f>
        <v>1.026043542349756E-2</v>
      </c>
      <c r="K31" s="4">
        <f t="shared" si="2"/>
        <v>1.4235618819250544</v>
      </c>
      <c r="L31" s="4">
        <f t="shared" si="3"/>
        <v>0.17740598081823405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245593.55</v>
      </c>
      <c r="D32" s="7">
        <f>SUM(D33:D36)</f>
        <v>65723.320000000007</v>
      </c>
      <c r="E32" s="8">
        <f t="shared" si="0"/>
        <v>0.26761012249710958</v>
      </c>
      <c r="F32" s="8">
        <f>(D32/D6)</f>
        <v>0.15230154311998054</v>
      </c>
      <c r="G32" s="7">
        <f>SUM(G33:G36)</f>
        <v>111893.84000000001</v>
      </c>
      <c r="H32" s="7">
        <f>SUM(H33:H36)</f>
        <v>23735.84</v>
      </c>
      <c r="I32" s="8">
        <f t="shared" si="1"/>
        <v>0.2121282100962841</v>
      </c>
      <c r="J32" s="8">
        <f>(H32/H6)</f>
        <v>6.5321835776121176E-2</v>
      </c>
      <c r="K32" s="8">
        <f t="shared" si="2"/>
        <v>2.7689485604891173</v>
      </c>
      <c r="L32" s="8">
        <f t="shared" si="3"/>
        <v>5.5481912400825478E-2</v>
      </c>
    </row>
    <row r="33" spans="1:12" s="13" customFormat="1" ht="21" customHeight="1">
      <c r="A33" s="1" t="s">
        <v>64</v>
      </c>
      <c r="B33" s="2" t="s">
        <v>65</v>
      </c>
      <c r="C33" s="3">
        <v>201801.66</v>
      </c>
      <c r="D33" s="3">
        <v>40768.69</v>
      </c>
      <c r="E33" s="4">
        <f t="shared" si="0"/>
        <v>0.20202356115405593</v>
      </c>
      <c r="F33" s="4">
        <f>(D33/D6)</f>
        <v>9.4473839696170528E-2</v>
      </c>
      <c r="G33" s="3">
        <v>68111.41</v>
      </c>
      <c r="H33" s="3">
        <v>1437.55</v>
      </c>
      <c r="I33" s="4">
        <f t="shared" si="1"/>
        <v>2.1105861705109318E-2</v>
      </c>
      <c r="J33" s="4">
        <f>(H33/H6)</f>
        <v>3.9561862997038654E-3</v>
      </c>
      <c r="K33" s="4">
        <f t="shared" si="2"/>
        <v>28.359841396820983</v>
      </c>
      <c r="L33" s="4">
        <f t="shared" si="3"/>
        <v>0.18091769944894662</v>
      </c>
    </row>
    <row r="34" spans="1:12" s="13" customFormat="1" ht="21" customHeight="1">
      <c r="A34" s="1" t="s">
        <v>66</v>
      </c>
      <c r="B34" s="2" t="s">
        <v>67</v>
      </c>
      <c r="C34" s="3">
        <v>8553.27</v>
      </c>
      <c r="D34" s="3">
        <v>3957.6</v>
      </c>
      <c r="E34" s="4">
        <f t="shared" si="0"/>
        <v>0.46270023043818326</v>
      </c>
      <c r="F34" s="4">
        <f>(D34/D6)</f>
        <v>9.1710002941366147E-3</v>
      </c>
      <c r="G34" s="3">
        <v>18429.29</v>
      </c>
      <c r="H34" s="3">
        <v>6580.48</v>
      </c>
      <c r="I34" s="4">
        <f t="shared" si="1"/>
        <v>0.35706638725637285</v>
      </c>
      <c r="J34" s="4">
        <f>(H34/H6)</f>
        <v>1.8109703886108511E-2</v>
      </c>
      <c r="K34" s="4">
        <f t="shared" si="2"/>
        <v>0.6014150943396227</v>
      </c>
      <c r="L34" s="4">
        <f t="shared" si="3"/>
        <v>0.10563384318181041</v>
      </c>
    </row>
    <row r="35" spans="1:12" s="13" customFormat="1" ht="21" customHeight="1">
      <c r="A35" s="1" t="s">
        <v>68</v>
      </c>
      <c r="B35" s="2" t="s">
        <v>69</v>
      </c>
      <c r="C35" s="3">
        <v>34403.32</v>
      </c>
      <c r="D35" s="3">
        <v>20831.04</v>
      </c>
      <c r="E35" s="4">
        <f t="shared" si="0"/>
        <v>0.60549505105902568</v>
      </c>
      <c r="F35" s="4">
        <f>(D35/D6)</f>
        <v>4.827205224559622E-2</v>
      </c>
      <c r="G35" s="3">
        <v>24618.34</v>
      </c>
      <c r="H35" s="3">
        <v>15544.72</v>
      </c>
      <c r="I35" s="4">
        <f t="shared" si="1"/>
        <v>0.63142843912302771</v>
      </c>
      <c r="J35" s="4">
        <f>(H35/H6)</f>
        <v>4.2779596046560238E-2</v>
      </c>
      <c r="K35" s="4">
        <f t="shared" si="2"/>
        <v>1.3400717414015821</v>
      </c>
      <c r="L35" s="14">
        <f t="shared" si="3"/>
        <v>-2.5933388064002028E-2</v>
      </c>
    </row>
    <row r="36" spans="1:12" s="13" customFormat="1" ht="21" customHeight="1">
      <c r="A36" s="1" t="s">
        <v>70</v>
      </c>
      <c r="B36" s="2" t="s">
        <v>71</v>
      </c>
      <c r="C36" s="3">
        <v>835.3</v>
      </c>
      <c r="D36" s="3">
        <v>165.99</v>
      </c>
      <c r="E36" s="4">
        <f t="shared" si="0"/>
        <v>0.1987190231054711</v>
      </c>
      <c r="F36" s="4">
        <f>(D36/D6)</f>
        <v>3.8465088407715203E-4</v>
      </c>
      <c r="G36" s="3">
        <v>734.8</v>
      </c>
      <c r="H36" s="3">
        <v>173.09</v>
      </c>
      <c r="I36" s="4">
        <f t="shared" si="1"/>
        <v>0.23556069678824171</v>
      </c>
      <c r="J36" s="4">
        <f>(H36/H6)</f>
        <v>4.7634954374855973E-4</v>
      </c>
      <c r="K36" s="4">
        <f t="shared" si="2"/>
        <v>0.95898087700040446</v>
      </c>
      <c r="L36" s="14">
        <f t="shared" si="3"/>
        <v>-3.6841673682770609E-2</v>
      </c>
    </row>
    <row r="37" spans="1:12" s="13" customFormat="1" ht="21" customHeight="1">
      <c r="A37" s="24" t="s">
        <v>125</v>
      </c>
      <c r="B37" s="25">
        <v>600</v>
      </c>
      <c r="C37" s="7">
        <f>SUM(C38:C38)</f>
        <v>1723.92</v>
      </c>
      <c r="D37" s="7">
        <f>SUM(D38:D38)</f>
        <v>288.82</v>
      </c>
      <c r="E37" s="8">
        <f t="shared" si="0"/>
        <v>0.16753677664856836</v>
      </c>
      <c r="F37" s="8" t="e">
        <f>(D37/D11)</f>
        <v>#DIV/0!</v>
      </c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126</v>
      </c>
      <c r="B38" s="2">
        <v>602</v>
      </c>
      <c r="C38" s="3">
        <v>1723.92</v>
      </c>
      <c r="D38" s="3">
        <v>288.82</v>
      </c>
      <c r="E38" s="4">
        <f t="shared" si="0"/>
        <v>0.16753677664856836</v>
      </c>
      <c r="F38" s="4">
        <f>(D38/D8)</f>
        <v>6.0008061466605159E-2</v>
      </c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72</v>
      </c>
      <c r="B39" s="6" t="s">
        <v>73</v>
      </c>
      <c r="C39" s="7">
        <f>SUM(C40:C44)</f>
        <v>348209.88</v>
      </c>
      <c r="D39" s="7">
        <f>SUM(D40:D44)</f>
        <v>218999.84000000003</v>
      </c>
      <c r="E39" s="8">
        <f t="shared" si="0"/>
        <v>0.62893057485904769</v>
      </c>
      <c r="F39" s="8">
        <f>(D39/D6)</f>
        <v>0.50749130711943402</v>
      </c>
      <c r="G39" s="7">
        <f>SUM(G40:G44)</f>
        <v>324315.14999999997</v>
      </c>
      <c r="H39" s="7">
        <f>SUM(H40:H44)</f>
        <v>201311.24</v>
      </c>
      <c r="I39" s="8">
        <f t="shared" si="1"/>
        <v>0.62072721548777476</v>
      </c>
      <c r="J39" s="8">
        <f>(H39/H6)</f>
        <v>0.55401535227602294</v>
      </c>
      <c r="K39" s="8">
        <f t="shared" si="2"/>
        <v>1.087866926854159</v>
      </c>
      <c r="L39" s="15">
        <f t="shared" si="3"/>
        <v>8.2033593712729225E-3</v>
      </c>
    </row>
    <row r="40" spans="1:12" s="13" customFormat="1" ht="21" customHeight="1">
      <c r="A40" s="1" t="s">
        <v>74</v>
      </c>
      <c r="B40" s="2" t="s">
        <v>75</v>
      </c>
      <c r="C40" s="3">
        <v>109427.62</v>
      </c>
      <c r="D40" s="3">
        <v>72348.05</v>
      </c>
      <c r="E40" s="4">
        <f t="shared" ref="E40:E60" si="4">(D40/C40)</f>
        <v>0.66114980843044935</v>
      </c>
      <c r="F40" s="4">
        <f>(D40/D6)</f>
        <v>0.16765312002986926</v>
      </c>
      <c r="G40" s="3">
        <v>101043.1</v>
      </c>
      <c r="H40" s="3">
        <v>63420.72</v>
      </c>
      <c r="I40" s="4">
        <f t="shared" ref="I40:I59" si="5">(H40/G40)</f>
        <v>0.62766007772920662</v>
      </c>
      <c r="J40" s="4">
        <f>(H40/H6)</f>
        <v>0.17453596993590131</v>
      </c>
      <c r="K40" s="4">
        <f t="shared" ref="K40:K59" si="6">(D40/H40)</f>
        <v>1.1407636179469423</v>
      </c>
      <c r="L40" s="14">
        <f t="shared" ref="L40:L59" si="7">(E40-I40)</f>
        <v>3.3489730701242726E-2</v>
      </c>
    </row>
    <row r="41" spans="1:12" s="13" customFormat="1" ht="21" customHeight="1">
      <c r="A41" s="1" t="s">
        <v>76</v>
      </c>
      <c r="B41" s="2" t="s">
        <v>77</v>
      </c>
      <c r="C41" s="3">
        <v>186999.26</v>
      </c>
      <c r="D41" s="3">
        <v>117516.83</v>
      </c>
      <c r="E41" s="4">
        <f t="shared" si="4"/>
        <v>0.62843473284332785</v>
      </c>
      <c r="F41" s="4">
        <f>(D41/D6)</f>
        <v>0.27232334811400916</v>
      </c>
      <c r="G41" s="3">
        <v>176216.3</v>
      </c>
      <c r="H41" s="3">
        <v>107825.58</v>
      </c>
      <c r="I41" s="4">
        <f t="shared" si="5"/>
        <v>0.61189333790347433</v>
      </c>
      <c r="J41" s="4">
        <f>(H41/H6)</f>
        <v>0.29673964895386118</v>
      </c>
      <c r="K41" s="4">
        <f t="shared" si="6"/>
        <v>1.0898789508018412</v>
      </c>
      <c r="L41" s="14">
        <f t="shared" si="7"/>
        <v>1.6541394939853515E-2</v>
      </c>
    </row>
    <row r="42" spans="1:12" s="13" customFormat="1" ht="21" customHeight="1">
      <c r="A42" s="1" t="s">
        <v>121</v>
      </c>
      <c r="B42" s="2">
        <v>703</v>
      </c>
      <c r="C42" s="3">
        <v>15665.5</v>
      </c>
      <c r="D42" s="3">
        <v>10184.84</v>
      </c>
      <c r="E42" s="4">
        <f t="shared" si="4"/>
        <v>0.65014458523507068</v>
      </c>
      <c r="F42" s="4"/>
      <c r="G42" s="3">
        <v>14092.6</v>
      </c>
      <c r="H42" s="3">
        <v>9130.5400000000009</v>
      </c>
      <c r="I42" s="4"/>
      <c r="J42" s="4"/>
      <c r="K42" s="4">
        <f t="shared" si="6"/>
        <v>1.1154696217310256</v>
      </c>
      <c r="L42" s="14"/>
    </row>
    <row r="43" spans="1:12" s="13" customFormat="1" ht="21" customHeight="1">
      <c r="A43" s="1" t="s">
        <v>78</v>
      </c>
      <c r="B43" s="2" t="s">
        <v>79</v>
      </c>
      <c r="C43" s="3">
        <v>6061.7</v>
      </c>
      <c r="D43" s="3">
        <v>3357.17</v>
      </c>
      <c r="E43" s="4">
        <f t="shared" si="4"/>
        <v>0.55383308312849533</v>
      </c>
      <c r="F43" s="4">
        <f>(D43/D6)</f>
        <v>7.7796156906879479E-3</v>
      </c>
      <c r="G43" s="3">
        <v>8788.35</v>
      </c>
      <c r="H43" s="3">
        <v>6318.03</v>
      </c>
      <c r="I43" s="4">
        <f t="shared" si="5"/>
        <v>0.71890969294577478</v>
      </c>
      <c r="J43" s="4">
        <f>(H43/H6)</f>
        <v>1.7387432595122265E-2</v>
      </c>
      <c r="K43" s="4">
        <f t="shared" si="6"/>
        <v>0.53136341549501986</v>
      </c>
      <c r="L43" s="4">
        <f t="shared" si="7"/>
        <v>-0.16507660981727945</v>
      </c>
    </row>
    <row r="44" spans="1:12" s="13" customFormat="1" ht="21" customHeight="1">
      <c r="A44" s="1" t="s">
        <v>80</v>
      </c>
      <c r="B44" s="2" t="s">
        <v>81</v>
      </c>
      <c r="C44" s="3">
        <v>30055.8</v>
      </c>
      <c r="D44" s="3">
        <v>15592.95</v>
      </c>
      <c r="E44" s="4">
        <f t="shared" si="4"/>
        <v>0.51880003194059054</v>
      </c>
      <c r="F44" s="4">
        <f>(D44/D6)</f>
        <v>3.6133755062779854E-2</v>
      </c>
      <c r="G44" s="3">
        <v>24174.799999999999</v>
      </c>
      <c r="H44" s="3">
        <v>14616.37</v>
      </c>
      <c r="I44" s="4">
        <f t="shared" si="5"/>
        <v>0.60461182719195206</v>
      </c>
      <c r="J44" s="4">
        <f>(H44/H6)</f>
        <v>4.0224745396961907E-2</v>
      </c>
      <c r="K44" s="4">
        <f t="shared" si="6"/>
        <v>1.0668141269001812</v>
      </c>
      <c r="L44" s="14">
        <f t="shared" si="7"/>
        <v>-8.5811795251361511E-2</v>
      </c>
    </row>
    <row r="45" spans="1:12" s="13" customFormat="1" ht="21" customHeight="1">
      <c r="A45" s="5" t="s">
        <v>82</v>
      </c>
      <c r="B45" s="6" t="s">
        <v>83</v>
      </c>
      <c r="C45" s="7">
        <f>SUM(C46:C48)</f>
        <v>81810.66</v>
      </c>
      <c r="D45" s="7">
        <f>SUM(D46:D48)</f>
        <v>47433.16</v>
      </c>
      <c r="E45" s="8">
        <f t="shared" si="4"/>
        <v>0.57979192442647454</v>
      </c>
      <c r="F45" s="8">
        <f>(D45/D6)</f>
        <v>0.10991750664843065</v>
      </c>
      <c r="G45" s="7">
        <f>SUM(G46:G48)</f>
        <v>75774.34</v>
      </c>
      <c r="H45" s="7">
        <f>SUM(H46:H48)</f>
        <v>47150.100000000006</v>
      </c>
      <c r="I45" s="8">
        <f t="shared" si="5"/>
        <v>0.62224362495272156</v>
      </c>
      <c r="J45" s="8">
        <f>(H45/H6)</f>
        <v>0.1297586724981164</v>
      </c>
      <c r="K45" s="8">
        <f t="shared" si="6"/>
        <v>1.0060033806927238</v>
      </c>
      <c r="L45" s="15">
        <f t="shared" si="7"/>
        <v>-4.2451700526247027E-2</v>
      </c>
    </row>
    <row r="46" spans="1:12" s="13" customFormat="1" ht="21" customHeight="1">
      <c r="A46" s="1" t="s">
        <v>84</v>
      </c>
      <c r="B46" s="2" t="s">
        <v>85</v>
      </c>
      <c r="C46" s="3">
        <v>50980.160000000003</v>
      </c>
      <c r="D46" s="3">
        <v>34103.03</v>
      </c>
      <c r="E46" s="4">
        <f t="shared" si="4"/>
        <v>0.66894709628216142</v>
      </c>
      <c r="F46" s="4">
        <f>(D46/D6)</f>
        <v>7.9027415140729182E-2</v>
      </c>
      <c r="G46" s="3">
        <v>55635.74</v>
      </c>
      <c r="H46" s="3">
        <v>36458.300000000003</v>
      </c>
      <c r="I46" s="4">
        <f t="shared" si="5"/>
        <v>0.6553035872264843</v>
      </c>
      <c r="J46" s="4">
        <f>(H46/H6)</f>
        <v>0.10033447669332785</v>
      </c>
      <c r="K46" s="4">
        <f t="shared" si="6"/>
        <v>0.93539824950697092</v>
      </c>
      <c r="L46" s="14">
        <f t="shared" si="7"/>
        <v>1.3643509055677128E-2</v>
      </c>
    </row>
    <row r="47" spans="1:12" s="13" customFormat="1" ht="21" customHeight="1">
      <c r="A47" s="1" t="s">
        <v>86</v>
      </c>
      <c r="B47" s="2" t="s">
        <v>87</v>
      </c>
      <c r="C47" s="3">
        <v>382.5</v>
      </c>
      <c r="D47" s="3">
        <v>141.08000000000001</v>
      </c>
      <c r="E47" s="4">
        <f t="shared" si="4"/>
        <v>0.36883660130718959</v>
      </c>
      <c r="F47" s="4">
        <f>(D47/D6)</f>
        <v>3.2692660235920603E-4</v>
      </c>
      <c r="G47" s="3">
        <v>340.9</v>
      </c>
      <c r="H47" s="3">
        <v>199.47</v>
      </c>
      <c r="I47" s="4">
        <f t="shared" si="5"/>
        <v>0.58512760340275749</v>
      </c>
      <c r="J47" s="4">
        <f>(H47/H6)</f>
        <v>5.4894819742056281E-4</v>
      </c>
      <c r="K47" s="4">
        <f t="shared" si="6"/>
        <v>0.70727427683360911</v>
      </c>
      <c r="L47" s="14">
        <f t="shared" si="7"/>
        <v>-0.2162910020955679</v>
      </c>
    </row>
    <row r="48" spans="1:12" s="13" customFormat="1" ht="21" customHeight="1">
      <c r="A48" s="1" t="s">
        <v>88</v>
      </c>
      <c r="B48" s="2" t="s">
        <v>89</v>
      </c>
      <c r="C48" s="3">
        <v>30448</v>
      </c>
      <c r="D48" s="3">
        <v>13189.05</v>
      </c>
      <c r="E48" s="4">
        <f t="shared" si="4"/>
        <v>0.43316638202837621</v>
      </c>
      <c r="F48" s="4">
        <f>(D48/D6)</f>
        <v>3.0563164905342256E-2</v>
      </c>
      <c r="G48" s="3">
        <v>19797.7</v>
      </c>
      <c r="H48" s="3">
        <v>10492.33</v>
      </c>
      <c r="I48" s="4">
        <f t="shared" si="5"/>
        <v>0.52997721957601129</v>
      </c>
      <c r="J48" s="4">
        <f>(H48/H6)</f>
        <v>2.8875247607367992E-2</v>
      </c>
      <c r="K48" s="4">
        <f t="shared" si="6"/>
        <v>1.2570182218820796</v>
      </c>
      <c r="L48" s="14">
        <f t="shared" si="7"/>
        <v>-9.6810837547635087E-2</v>
      </c>
    </row>
    <row r="49" spans="1:12" s="13" customFormat="1" ht="21" customHeight="1">
      <c r="A49" s="5" t="s">
        <v>90</v>
      </c>
      <c r="B49" s="6" t="s">
        <v>91</v>
      </c>
      <c r="C49" s="7">
        <f>SUM(C50:C53)</f>
        <v>19086.03</v>
      </c>
      <c r="D49" s="7">
        <f>SUM(D50:D53)</f>
        <v>12729.82</v>
      </c>
      <c r="E49" s="8">
        <f t="shared" si="4"/>
        <v>0.66697055385535919</v>
      </c>
      <c r="F49" s="8">
        <f>(D49/D6)</f>
        <v>2.9498984981884517E-2</v>
      </c>
      <c r="G49" s="7">
        <f>SUM(G50:G53)</f>
        <v>18483.89</v>
      </c>
      <c r="H49" s="7">
        <f>SUM(H50:H53)</f>
        <v>8933.7999999999993</v>
      </c>
      <c r="I49" s="8">
        <f t="shared" si="5"/>
        <v>0.48332899622319758</v>
      </c>
      <c r="J49" s="8">
        <f>(H49/H6)</f>
        <v>2.4586120249239601E-2</v>
      </c>
      <c r="K49" s="8">
        <f t="shared" si="6"/>
        <v>1.4249054153887484</v>
      </c>
      <c r="L49" s="8">
        <f t="shared" si="7"/>
        <v>0.18364155763216161</v>
      </c>
    </row>
    <row r="50" spans="1:12" s="13" customFormat="1" ht="21" customHeight="1">
      <c r="A50" s="1" t="s">
        <v>92</v>
      </c>
      <c r="B50" s="2" t="s">
        <v>93</v>
      </c>
      <c r="C50" s="3">
        <v>4448.96</v>
      </c>
      <c r="D50" s="3">
        <v>2396.61</v>
      </c>
      <c r="E50" s="4">
        <f t="shared" si="4"/>
        <v>0.53868994101992373</v>
      </c>
      <c r="F50" s="4">
        <f>(D50/D6)</f>
        <v>5.553696941310581E-3</v>
      </c>
      <c r="G50" s="3">
        <v>4646</v>
      </c>
      <c r="H50" s="3">
        <v>2350.79</v>
      </c>
      <c r="I50" s="4">
        <f t="shared" si="5"/>
        <v>0.50598148945329313</v>
      </c>
      <c r="J50" s="4">
        <f>(H50/H6)</f>
        <v>6.4694537174225936E-3</v>
      </c>
      <c r="K50" s="4">
        <f t="shared" si="6"/>
        <v>1.0194913199392546</v>
      </c>
      <c r="L50" s="4">
        <f t="shared" si="7"/>
        <v>3.2708451566630603E-2</v>
      </c>
    </row>
    <row r="51" spans="1:12" s="13" customFormat="1" ht="21" customHeight="1">
      <c r="A51" s="1" t="s">
        <v>94</v>
      </c>
      <c r="B51" s="2" t="s">
        <v>95</v>
      </c>
      <c r="C51" s="3">
        <v>580.4</v>
      </c>
      <c r="D51" s="3">
        <v>273.77</v>
      </c>
      <c r="E51" s="4">
        <f t="shared" si="4"/>
        <v>0.47169193659545139</v>
      </c>
      <c r="F51" s="4">
        <f>(D51/D6)</f>
        <v>6.3441094363396531E-4</v>
      </c>
      <c r="G51" s="3">
        <v>1566.32</v>
      </c>
      <c r="H51" s="3">
        <v>1196.44</v>
      </c>
      <c r="I51" s="4">
        <f t="shared" si="5"/>
        <v>0.76385412942438335</v>
      </c>
      <c r="J51" s="4">
        <f>(H51/H6)</f>
        <v>3.2926434116501637E-3</v>
      </c>
      <c r="K51" s="4">
        <f t="shared" si="6"/>
        <v>0.22882050081909663</v>
      </c>
      <c r="L51" s="4">
        <f t="shared" si="7"/>
        <v>-0.29216219282893197</v>
      </c>
    </row>
    <row r="52" spans="1:12" s="13" customFormat="1" ht="21" customHeight="1">
      <c r="A52" s="1" t="s">
        <v>96</v>
      </c>
      <c r="B52" s="2" t="s">
        <v>97</v>
      </c>
      <c r="C52" s="3">
        <v>13474.25</v>
      </c>
      <c r="D52" s="3">
        <v>9794.2999999999993</v>
      </c>
      <c r="E52" s="4">
        <f t="shared" si="4"/>
        <v>0.72689017941629397</v>
      </c>
      <c r="F52" s="4">
        <f>(D52/D6)</f>
        <v>2.2696464569653893E-2</v>
      </c>
      <c r="G52" s="3">
        <v>11688.68</v>
      </c>
      <c r="H52" s="3">
        <v>5014.08</v>
      </c>
      <c r="I52" s="4">
        <f t="shared" si="5"/>
        <v>0.42896888271387357</v>
      </c>
      <c r="J52" s="4">
        <f>(H52/H6)</f>
        <v>1.3798918021369105E-2</v>
      </c>
      <c r="K52" s="4">
        <f t="shared" si="6"/>
        <v>1.9533593400982832</v>
      </c>
      <c r="L52" s="14">
        <f t="shared" si="7"/>
        <v>0.2979212967024204</v>
      </c>
    </row>
    <row r="53" spans="1:12" s="13" customFormat="1" ht="21" customHeight="1">
      <c r="A53" s="1" t="s">
        <v>98</v>
      </c>
      <c r="B53" s="2" t="s">
        <v>99</v>
      </c>
      <c r="C53" s="3">
        <v>582.41999999999996</v>
      </c>
      <c r="D53" s="3">
        <v>265.14</v>
      </c>
      <c r="E53" s="4">
        <f t="shared" si="4"/>
        <v>0.45523848768929637</v>
      </c>
      <c r="F53" s="4">
        <f>(D53/D6)</f>
        <v>6.1441252728607792E-4</v>
      </c>
      <c r="G53" s="3">
        <v>582.89</v>
      </c>
      <c r="H53" s="3">
        <v>372.49</v>
      </c>
      <c r="I53" s="4">
        <f t="shared" si="5"/>
        <v>0.63903995608090725</v>
      </c>
      <c r="J53" s="4">
        <f>(H53/H6)</f>
        <v>1.0251050987977412E-3</v>
      </c>
      <c r="K53" s="4">
        <f t="shared" si="6"/>
        <v>0.71180434374077151</v>
      </c>
      <c r="L53" s="14">
        <f t="shared" si="7"/>
        <v>-0.18380146839161088</v>
      </c>
    </row>
    <row r="54" spans="1:12" s="13" customFormat="1" ht="21" customHeight="1">
      <c r="A54" s="5" t="s">
        <v>100</v>
      </c>
      <c r="B54" s="6" t="s">
        <v>101</v>
      </c>
      <c r="C54" s="7">
        <f>SUM(C55:C55)</f>
        <v>2461.42</v>
      </c>
      <c r="D54" s="7">
        <f>SUM(D55:D55)</f>
        <v>1822.83</v>
      </c>
      <c r="E54" s="8">
        <f t="shared" si="4"/>
        <v>0.74056032696573515</v>
      </c>
      <c r="F54" s="8">
        <f>(D54/D6)</f>
        <v>4.2240687452398031E-3</v>
      </c>
      <c r="G54" s="7">
        <f>SUM(G55:G55)</f>
        <v>2820.58</v>
      </c>
      <c r="H54" s="7">
        <f>SUM(H55:H55)</f>
        <v>2508.2800000000002</v>
      </c>
      <c r="I54" s="8">
        <f t="shared" si="5"/>
        <v>0.88927809173999683</v>
      </c>
      <c r="J54" s="8">
        <f>(H54/H6)</f>
        <v>6.9028715326918798E-3</v>
      </c>
      <c r="K54" s="8">
        <f t="shared" si="6"/>
        <v>0.72672508651346734</v>
      </c>
      <c r="L54" s="15">
        <f t="shared" si="7"/>
        <v>-0.14871776477426168</v>
      </c>
    </row>
    <row r="55" spans="1:12" s="13" customFormat="1" ht="21" customHeight="1">
      <c r="A55" s="1" t="s">
        <v>102</v>
      </c>
      <c r="B55" s="2" t="s">
        <v>103</v>
      </c>
      <c r="C55" s="3">
        <v>2461.42</v>
      </c>
      <c r="D55" s="3">
        <v>1822.83</v>
      </c>
      <c r="E55" s="4">
        <f t="shared" si="4"/>
        <v>0.74056032696573515</v>
      </c>
      <c r="F55" s="4">
        <f>(D55/D6)</f>
        <v>4.2240687452398031E-3</v>
      </c>
      <c r="G55" s="3">
        <v>2820.58</v>
      </c>
      <c r="H55" s="3">
        <v>2508.2800000000002</v>
      </c>
      <c r="I55" s="4">
        <f t="shared" si="5"/>
        <v>0.88927809173999683</v>
      </c>
      <c r="J55" s="4">
        <f>(H55/H6)</f>
        <v>6.9028715326918798E-3</v>
      </c>
      <c r="K55" s="4">
        <f t="shared" si="6"/>
        <v>0.72672508651346734</v>
      </c>
      <c r="L55" s="4">
        <f t="shared" si="7"/>
        <v>-0.14871776477426168</v>
      </c>
    </row>
    <row r="56" spans="1:12" s="13" customFormat="1" ht="21" customHeight="1">
      <c r="A56" s="5" t="s">
        <v>104</v>
      </c>
      <c r="B56" s="6" t="s">
        <v>105</v>
      </c>
      <c r="C56" s="7">
        <f>SUM(C57:C57)</f>
        <v>2297.8000000000002</v>
      </c>
      <c r="D56" s="7">
        <f>SUM(D57:D57)</f>
        <v>1565.16</v>
      </c>
      <c r="E56" s="8">
        <f t="shared" si="4"/>
        <v>0.6811558882409261</v>
      </c>
      <c r="F56" s="8">
        <f>(D56/D6)</f>
        <v>3.6269665505283166E-3</v>
      </c>
      <c r="G56" s="7">
        <f>SUM(G57:G57)</f>
        <v>1969.66</v>
      </c>
      <c r="H56" s="7">
        <f>SUM(H57:H57)</f>
        <v>1339.36</v>
      </c>
      <c r="I56" s="8">
        <f t="shared" si="5"/>
        <v>0.67999553222383546</v>
      </c>
      <c r="J56" s="8">
        <f>(H56/H6)</f>
        <v>3.6859640933333579E-3</v>
      </c>
      <c r="K56" s="8">
        <f t="shared" si="6"/>
        <v>1.1685879823199141</v>
      </c>
      <c r="L56" s="15">
        <f t="shared" si="7"/>
        <v>1.1603560170906357E-3</v>
      </c>
    </row>
    <row r="57" spans="1:12" s="13" customFormat="1" ht="21" customHeight="1">
      <c r="A57" s="1" t="s">
        <v>106</v>
      </c>
      <c r="B57" s="2" t="s">
        <v>107</v>
      </c>
      <c r="C57" s="3">
        <v>2297.8000000000002</v>
      </c>
      <c r="D57" s="3">
        <v>1565.16</v>
      </c>
      <c r="E57" s="4">
        <f t="shared" si="4"/>
        <v>0.6811558882409261</v>
      </c>
      <c r="F57" s="4">
        <f>(D57/D6)</f>
        <v>3.6269665505283166E-3</v>
      </c>
      <c r="G57" s="3">
        <v>1969.66</v>
      </c>
      <c r="H57" s="3">
        <v>1339.36</v>
      </c>
      <c r="I57" s="4">
        <f t="shared" si="5"/>
        <v>0.67999553222383546</v>
      </c>
      <c r="J57" s="4">
        <f>(H57/H6)</f>
        <v>3.6859640933333579E-3</v>
      </c>
      <c r="K57" s="4">
        <f t="shared" si="6"/>
        <v>1.1685879823199141</v>
      </c>
      <c r="L57" s="4">
        <f t="shared" si="7"/>
        <v>1.1603560170906357E-3</v>
      </c>
    </row>
    <row r="58" spans="1:12" s="13" customFormat="1" ht="41.1" customHeight="1">
      <c r="A58" s="5" t="s">
        <v>108</v>
      </c>
      <c r="B58" s="6" t="s">
        <v>109</v>
      </c>
      <c r="C58" s="7">
        <f>SUM(C59:C59)</f>
        <v>12</v>
      </c>
      <c r="D58" s="7">
        <f>SUM(D59:D59)</f>
        <v>7.63</v>
      </c>
      <c r="E58" s="8">
        <f t="shared" si="4"/>
        <v>0.63583333333333336</v>
      </c>
      <c r="F58" s="8">
        <f>(D58/D6)</f>
        <v>1.7681102750217903E-5</v>
      </c>
      <c r="G58" s="7">
        <f>SUM(G59:G59)</f>
        <v>23.4</v>
      </c>
      <c r="H58" s="7">
        <f>SUM(H59:H59)</f>
        <v>11.98</v>
      </c>
      <c r="I58" s="8">
        <f t="shared" si="5"/>
        <v>0.51196581196581203</v>
      </c>
      <c r="J58" s="8">
        <f>(H58/H6)</f>
        <v>3.2969365844980912E-5</v>
      </c>
      <c r="K58" s="8">
        <f t="shared" si="6"/>
        <v>0.63689482470784642</v>
      </c>
      <c r="L58" s="8">
        <f t="shared" si="7"/>
        <v>0.12386752136752133</v>
      </c>
    </row>
    <row r="59" spans="1:12" s="13" customFormat="1" ht="21" customHeight="1">
      <c r="A59" s="1" t="s">
        <v>110</v>
      </c>
      <c r="B59" s="2" t="s">
        <v>111</v>
      </c>
      <c r="C59" s="3">
        <v>12</v>
      </c>
      <c r="D59" s="3">
        <v>7.63</v>
      </c>
      <c r="E59" s="4">
        <f t="shared" si="4"/>
        <v>0.63583333333333336</v>
      </c>
      <c r="F59" s="4">
        <f>(D59/D6)</f>
        <v>1.7681102750217903E-5</v>
      </c>
      <c r="G59" s="3">
        <v>23.4</v>
      </c>
      <c r="H59" s="3">
        <v>11.98</v>
      </c>
      <c r="I59" s="4">
        <f t="shared" si="5"/>
        <v>0.51196581196581203</v>
      </c>
      <c r="J59" s="4">
        <f>(H59/H6)</f>
        <v>3.2969365844980912E-5</v>
      </c>
      <c r="K59" s="4">
        <f t="shared" si="6"/>
        <v>0.63689482470784642</v>
      </c>
      <c r="L59" s="4">
        <f t="shared" si="7"/>
        <v>0.12386752136752133</v>
      </c>
    </row>
    <row r="60" spans="1:12" s="13" customFormat="1" ht="60.95" customHeight="1">
      <c r="A60" s="5" t="s">
        <v>112</v>
      </c>
      <c r="B60" s="6" t="s">
        <v>113</v>
      </c>
      <c r="C60" s="7">
        <f>SUM(C61:C63)</f>
        <v>305.2</v>
      </c>
      <c r="D60" s="7">
        <f>SUM(D61:D63)</f>
        <v>203.47</v>
      </c>
      <c r="E60" s="8">
        <f t="shared" si="4"/>
        <v>0.66667758846657932</v>
      </c>
      <c r="F60" s="8">
        <f>(D60/D8)</f>
        <v>4.2274912632816811E-2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114</v>
      </c>
      <c r="B61" s="2" t="s">
        <v>115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116</v>
      </c>
      <c r="B62" s="2" t="s">
        <v>117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118</v>
      </c>
      <c r="B63" s="2" t="s">
        <v>119</v>
      </c>
      <c r="C63" s="3">
        <v>305.2</v>
      </c>
      <c r="D63" s="3">
        <v>203.47</v>
      </c>
      <c r="E63" s="4">
        <f t="shared" ref="E63" si="8">(D63/C63)</f>
        <v>0.66667758846657932</v>
      </c>
      <c r="F63" s="4">
        <f>(D63/D10)</f>
        <v>8.9869843978848535E-3</v>
      </c>
      <c r="G63" s="3"/>
      <c r="H63" s="3"/>
      <c r="I63" s="4"/>
      <c r="J63" s="4"/>
      <c r="K63" s="4"/>
      <c r="L63" s="4"/>
    </row>
  </sheetData>
  <mergeCells count="17">
    <mergeCell ref="H5"/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2017-09-07T13:19:10Z</cp:lastPrinted>
  <dcterms:created xsi:type="dcterms:W3CDTF">2017-03-10T06:35:34Z</dcterms:created>
  <dcterms:modified xsi:type="dcterms:W3CDTF">2020-09-29T11:07:35Z</dcterms:modified>
</cp:coreProperties>
</file>