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C6" i="1"/>
  <c r="E63"/>
  <c r="E60"/>
  <c r="D60"/>
  <c r="C60"/>
  <c r="E37"/>
  <c r="E38"/>
  <c r="D37"/>
  <c r="C37"/>
  <c r="K42" l="1"/>
  <c r="E42" l="1"/>
  <c r="H58"/>
  <c r="K58" s="1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E59"/>
  <c r="E57"/>
  <c r="E55"/>
  <c r="E53"/>
  <c r="E52"/>
  <c r="E51"/>
  <c r="E50"/>
  <c r="E48"/>
  <c r="L48" s="1"/>
  <c r="E47"/>
  <c r="E46"/>
  <c r="E44"/>
  <c r="E43"/>
  <c r="E41"/>
  <c r="E40"/>
  <c r="E36"/>
  <c r="E35"/>
  <c r="E34"/>
  <c r="E33"/>
  <c r="E31"/>
  <c r="E30"/>
  <c r="L30" s="1"/>
  <c r="E29"/>
  <c r="E28"/>
  <c r="E27"/>
  <c r="E26"/>
  <c r="L26" s="1"/>
  <c r="E25"/>
  <c r="E24"/>
  <c r="E22"/>
  <c r="E21"/>
  <c r="E20"/>
  <c r="E19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L44" s="1"/>
  <c r="I43"/>
  <c r="I41"/>
  <c r="I40"/>
  <c r="I36"/>
  <c r="I35"/>
  <c r="I34"/>
  <c r="I33"/>
  <c r="I31"/>
  <c r="I30"/>
  <c r="I29"/>
  <c r="I28"/>
  <c r="I27"/>
  <c r="I26"/>
  <c r="I25"/>
  <c r="I24"/>
  <c r="I22"/>
  <c r="L22" s="1"/>
  <c r="I21"/>
  <c r="I20"/>
  <c r="I19"/>
  <c r="I17"/>
  <c r="L17" s="1"/>
  <c r="I15"/>
  <c r="I14"/>
  <c r="I13"/>
  <c r="I12"/>
  <c r="I11"/>
  <c r="I10"/>
  <c r="I9"/>
  <c r="L9" s="1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D6" l="1"/>
  <c r="L27"/>
  <c r="L35"/>
  <c r="L13"/>
  <c r="L11"/>
  <c r="L25"/>
  <c r="L34"/>
  <c r="L47"/>
  <c r="L52"/>
  <c r="L59"/>
  <c r="L19"/>
  <c r="L21"/>
  <c r="L14"/>
  <c r="L15"/>
  <c r="L10"/>
  <c r="L53"/>
  <c r="L57"/>
  <c r="L55"/>
  <c r="L51"/>
  <c r="L50"/>
  <c r="L46"/>
  <c r="H6"/>
  <c r="J58" s="1"/>
  <c r="L43"/>
  <c r="L40"/>
  <c r="L36"/>
  <c r="L33"/>
  <c r="L31"/>
  <c r="L29"/>
  <c r="L24"/>
  <c r="E58"/>
  <c r="K16"/>
  <c r="K7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F33" l="1"/>
  <c r="F37"/>
  <c r="F60"/>
  <c r="F38"/>
  <c r="F63"/>
  <c r="F52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<sst xmlns="http://schemas.openxmlformats.org/spreadsheetml/2006/main" count="127" uniqueCount="127">
  <si>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</si>
  <si>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</si>
  <si>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</si>
  <si>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</si>
  <si>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</si>
  <si>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</si>
  <si>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</si>
  <si>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</si>
  <si>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</si>
  <si>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</si>
  <si>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</si>
  <si>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</si>
  <si>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</si>
  <si>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</si>
  <si>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</si>
  <si>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</si>
  <si>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</si>
  <si>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</si>
  <si>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</si>
  <si>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</si>
  <si>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</si>
  <si>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</si>
  <si>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</si>
  <si>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</si>
  <si>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</si>
  <si>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</si>
  <si>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</si>
  <si>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</si>
  <si>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</si>
  <si>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</si>
  <si>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</si>
  <si>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</si>
  <si>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</si>
  <si>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</si>
  <si>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</si>
  <si>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</si>
  <si>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</si>
  <si>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</si>
  <si>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</si>
  <si>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</si>
  <si>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</si>
  <si>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</si>
  <si>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</si>
  <si>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</si>
  <si>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</si>
  <si>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</si>
  <si>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</si>
  <si>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</si>
  <si>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</si>
  <si>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</si>
  <si>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</si>
  <si>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</si>
  <si>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</si>
  <si>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</si>
  <si>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</si>
  <si>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</si>
  <si>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</si>
  <si>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</si>
  <si>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</si>
  <si>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</si>
  <si>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</si>
  <si>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</si>
  <si>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</si>
  <si>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</si>
  <si>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</si>
  <si>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</si>
  <si>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</si>
  <si>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</si>
  <si>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</si>
  <si>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</si>
  <si>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</si>
  <si>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</si>
  <si>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</si>
  <si>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</si>
  <si>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</si>
  <si>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</si>
  <si>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</si>
  <si>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</si>
  <si>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</si>
  <si>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</si>
  <si>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</si>
  <si>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</si>
  <si>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</si>
  <si>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</si>
  <si>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</si>
  <si>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</si>
  <si>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</si>
  <si>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</si>
  <si>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</si>
  <si>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</si>
  <si>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</si>
  <si>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</si>
  <si>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</si>
  <si>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</si>
  <si>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</si>
  <si>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</si>
  <si>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</si>
  <si>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</si>
  <si>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</si>
  <si>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</si>
  <si>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</si>
  <si>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</si>
  <si>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</si>
  <si>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</si>
  <si>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</si>
  <si>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</si>
  <si>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</si>
  <si>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</si>
  <si>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</si>
  <si>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</si>
  <si>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</si>
  <si>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</si>
  <si>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</si>
  <si>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</si>
  <si>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</si>
  <si>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</si>
  <si>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</si>
  <si>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</si>
  <si>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</si>
  <si>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</si>
  <si>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</si>
  <si>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</si>
  <si>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</si>
  <si>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январь-июль месяц 2020 года, 2019 года в разрезе разделов, подразделов классификации расходов</t>
  </si>
  <si>
    <t>за январь-июль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</si>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</sst>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workbookViewId="0">
      <selection activeCell="D47" sqref="D47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12.75" customHeight="1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(C7+C16+C18+C23+C32+C37+C39+C45+C49+C54+C58+C56+C60)</f>
        <v>852599.05</v>
      </c>
      <c r="D6" s="3">
        <f>(D7+D16+D18+D23+D32+D37+D39+D45+D49+D54+D58+D56+D60)</f>
        <v>374856.69000000006</v>
      </c>
      <c r="E6" s="4">
        <f t="shared" ref="E6:E39" si="0">(D6/C6)</f>
        <v>0.43966350889084388</v>
      </c>
      <c r="F6" s="4">
        <v>1</v>
      </c>
      <c r="G6" s="3">
        <f>(G7+G16+G18+G23+G32+G39+G45+G49+G54+G58+G56)</f>
        <v>650696.39000000013</v>
      </c>
      <c r="H6" s="3">
        <f>(H7+H16+H18+H23+H32+H39+H45+H49+H54+H58+H56)</f>
        <v>324693.09000000003</v>
      </c>
      <c r="I6" s="4">
        <f t="shared" ref="I6:I39" si="1">(H6/G6)</f>
        <v>0.49899322478183711</v>
      </c>
      <c r="J6" s="4">
        <v>1</v>
      </c>
      <c r="K6" s="4">
        <f t="shared" ref="K6:K39" si="2">(D6/H6)</f>
        <v>1.1544954344424145</v>
      </c>
      <c r="L6" s="14">
        <f t="shared" ref="L6:L39" si="3">(E6-I6)</f>
        <v>-5.9329715890993229E-2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79527.62999999999</v>
      </c>
      <c r="D7" s="7">
        <f>SUM(D8:D15)</f>
        <v>47077.67</v>
      </c>
      <c r="E7" s="8">
        <f t="shared" si="0"/>
        <v>0.59196621350340761</v>
      </c>
      <c r="F7" s="8">
        <f>(D7/D6)</f>
        <v>0.12558844821470305</v>
      </c>
      <c r="G7" s="7">
        <f>SUM(G8:G15)</f>
        <v>75223.759999999995</v>
      </c>
      <c r="H7" s="7">
        <f>SUM(H8:H15)</f>
        <v>44262.65</v>
      </c>
      <c r="I7" s="8">
        <f t="shared" si="1"/>
        <v>0.58841315563061469</v>
      </c>
      <c r="J7" s="8">
        <f>(H7/H6)</f>
        <v>0.13632150286906319</v>
      </c>
      <c r="K7" s="8">
        <f t="shared" si="2"/>
        <v>1.0635980900375372</v>
      </c>
      <c r="L7" s="15">
        <f t="shared" si="3"/>
        <v>3.5530578727929196E-3</v>
      </c>
    </row>
    <row r="8" spans="1:15" s="13" customFormat="1" ht="41.1" customHeight="1">
      <c r="A8" s="1" t="s">
        <v>16</v>
      </c>
      <c r="B8" s="2" t="s">
        <v>17</v>
      </c>
      <c r="C8" s="3">
        <v>6212.6</v>
      </c>
      <c r="D8" s="3">
        <v>4171.07</v>
      </c>
      <c r="E8" s="4">
        <f t="shared" si="0"/>
        <v>0.67138879052248646</v>
      </c>
      <c r="F8" s="4">
        <f>(D8/D6)</f>
        <v>1.1127105668035427E-2</v>
      </c>
      <c r="G8" s="3">
        <v>6399.59</v>
      </c>
      <c r="H8" s="3">
        <v>3618.31</v>
      </c>
      <c r="I8" s="4">
        <f t="shared" si="1"/>
        <v>0.56539715825545067</v>
      </c>
      <c r="J8" s="4">
        <f>(H8/H6)</f>
        <v>1.1143785043285028E-2</v>
      </c>
      <c r="K8" s="4">
        <f t="shared" si="2"/>
        <v>1.1527674522083513</v>
      </c>
      <c r="L8" s="14">
        <f t="shared" si="3"/>
        <v>0.10599163226703578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550.46</v>
      </c>
      <c r="E9" s="4">
        <f t="shared" si="0"/>
        <v>0.54777589809931337</v>
      </c>
      <c r="F9" s="4">
        <f>(D9/D6)</f>
        <v>1.4684545179118984E-3</v>
      </c>
      <c r="G9" s="3">
        <v>1010.9</v>
      </c>
      <c r="H9" s="3">
        <v>610.89</v>
      </c>
      <c r="I9" s="4">
        <f t="shared" si="1"/>
        <v>0.60430309625086553</v>
      </c>
      <c r="J9" s="4">
        <f>(H9/H6)</f>
        <v>1.8814382529668246E-3</v>
      </c>
      <c r="K9" s="4">
        <f t="shared" si="2"/>
        <v>0.90107875394915626</v>
      </c>
      <c r="L9" s="14">
        <f t="shared" si="3"/>
        <v>-5.652719815155216E-2</v>
      </c>
    </row>
    <row r="10" spans="1:15" s="13" customFormat="1" ht="60.95" customHeight="1">
      <c r="A10" s="1" t="s">
        <v>20</v>
      </c>
      <c r="B10" s="2" t="s">
        <v>21</v>
      </c>
      <c r="C10" s="3">
        <v>32433.57</v>
      </c>
      <c r="D10" s="3">
        <v>20031.810000000001</v>
      </c>
      <c r="E10" s="4">
        <f t="shared" si="0"/>
        <v>0.61762581177465203</v>
      </c>
      <c r="F10" s="4">
        <f>(D10/D6)</f>
        <v>5.3438582088530945E-2</v>
      </c>
      <c r="G10" s="3">
        <v>29077.41</v>
      </c>
      <c r="H10" s="3">
        <v>17952.38</v>
      </c>
      <c r="I10" s="4">
        <f t="shared" si="1"/>
        <v>0.61739955518734302</v>
      </c>
      <c r="J10" s="4">
        <f>(H10/H6)</f>
        <v>5.5290305069319458E-2</v>
      </c>
      <c r="K10" s="4">
        <f t="shared" si="2"/>
        <v>1.1158303244472321</v>
      </c>
      <c r="L10" s="14">
        <f t="shared" si="3"/>
        <v>2.2625658730901499E-4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5395.34</v>
      </c>
      <c r="E12" s="4">
        <f t="shared" si="0"/>
        <v>0.54302784112982938</v>
      </c>
      <c r="F12" s="4">
        <f>(D12/D6)</f>
        <v>1.4393073790413076E-2</v>
      </c>
      <c r="G12" s="3">
        <v>9843.2999999999993</v>
      </c>
      <c r="H12" s="3">
        <v>5201.49</v>
      </c>
      <c r="I12" s="4">
        <f t="shared" si="1"/>
        <v>0.52842949011002405</v>
      </c>
      <c r="J12" s="4">
        <f>(H12/H6)</f>
        <v>1.6019712646179195E-2</v>
      </c>
      <c r="K12" s="4">
        <f t="shared" si="2"/>
        <v>1.0372681673904978</v>
      </c>
      <c r="L12" s="14">
        <f t="shared" si="3"/>
        <v>1.4598351019805333E-2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496.5</v>
      </c>
      <c r="D14" s="3"/>
      <c r="E14" s="4">
        <f t="shared" si="0"/>
        <v>0</v>
      </c>
      <c r="F14" s="4">
        <f>(D14/D6)</f>
        <v>0</v>
      </c>
      <c r="G14" s="3">
        <v>471.8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29426.7</v>
      </c>
      <c r="D15" s="3">
        <v>16928.990000000002</v>
      </c>
      <c r="E15" s="4">
        <f t="shared" si="0"/>
        <v>0.57529352594752392</v>
      </c>
      <c r="F15" s="4">
        <f>(D15/D6)</f>
        <v>4.51612321498117E-2</v>
      </c>
      <c r="G15" s="3">
        <v>28410.76</v>
      </c>
      <c r="H15" s="3">
        <v>16879.580000000002</v>
      </c>
      <c r="I15" s="4">
        <f t="shared" si="1"/>
        <v>0.59412630989104143</v>
      </c>
      <c r="J15" s="4">
        <f>(H15/H6)</f>
        <v>5.1986261857312699E-2</v>
      </c>
      <c r="K15" s="4">
        <f t="shared" si="2"/>
        <v>1.0029272055347349</v>
      </c>
      <c r="L15" s="14">
        <f t="shared" si="3"/>
        <v>-1.8832783943517506E-2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504.45</v>
      </c>
      <c r="E16" s="8">
        <f t="shared" si="0"/>
        <v>0.51919514203375872</v>
      </c>
      <c r="F16" s="8">
        <f>(D16/D6)</f>
        <v>1.3457142781685446E-3</v>
      </c>
      <c r="G16" s="7">
        <f>SUM(G17:G17)</f>
        <v>1076.8</v>
      </c>
      <c r="H16" s="7">
        <f>SUM(H17:H17)</f>
        <v>487.81</v>
      </c>
      <c r="I16" s="8">
        <f t="shared" si="1"/>
        <v>0.45301820208023774</v>
      </c>
      <c r="J16" s="8">
        <f>(H16/H6)</f>
        <v>1.5023725943782787E-3</v>
      </c>
      <c r="K16" s="8">
        <f t="shared" si="2"/>
        <v>1.0341116418277607</v>
      </c>
      <c r="L16" s="8">
        <f t="shared" si="3"/>
        <v>6.6176939953520975E-2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504.45</v>
      </c>
      <c r="E17" s="4">
        <f t="shared" si="0"/>
        <v>0.51919514203375872</v>
      </c>
      <c r="F17" s="4">
        <f>(D17/D6)</f>
        <v>1.3457142781685446E-3</v>
      </c>
      <c r="G17" s="3">
        <v>1076.8</v>
      </c>
      <c r="H17" s="3">
        <v>487.81</v>
      </c>
      <c r="I17" s="4">
        <f t="shared" si="1"/>
        <v>0.45301820208023774</v>
      </c>
      <c r="J17" s="4">
        <f>(H17/H6)</f>
        <v>1.5023725943782787E-3</v>
      </c>
      <c r="K17" s="4">
        <f t="shared" si="2"/>
        <v>1.0341116418277607</v>
      </c>
      <c r="L17" s="4">
        <f t="shared" si="3"/>
        <v>6.6176939953520975E-2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13349.76</v>
      </c>
      <c r="D18" s="7">
        <f>SUM(D19:D22)</f>
        <v>6709.34</v>
      </c>
      <c r="E18" s="8">
        <f t="shared" si="0"/>
        <v>0.50258131981398912</v>
      </c>
      <c r="F18" s="8">
        <f>(D18/D6)</f>
        <v>1.7898413390994832E-2</v>
      </c>
      <c r="G18" s="7">
        <f>SUM(G19:G22)</f>
        <v>9583.43</v>
      </c>
      <c r="H18" s="7">
        <f>SUM(H19:H22)</f>
        <v>5388.98</v>
      </c>
      <c r="I18" s="8">
        <f t="shared" si="1"/>
        <v>0.56232267570170591</v>
      </c>
      <c r="J18" s="8">
        <f>(H18/H6)</f>
        <v>1.6597150250410315E-2</v>
      </c>
      <c r="K18" s="8">
        <f t="shared" si="2"/>
        <v>1.2450111152759893</v>
      </c>
      <c r="L18" s="15">
        <f t="shared" si="3"/>
        <v>-5.9741355887716785E-2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5440.93</v>
      </c>
      <c r="D20" s="3">
        <v>3250.78</v>
      </c>
      <c r="E20" s="4">
        <f t="shared" si="0"/>
        <v>0.59746771232123919</v>
      </c>
      <c r="F20" s="4">
        <f>(D20/D6)</f>
        <v>8.6720607814148917E-3</v>
      </c>
      <c r="G20" s="3">
        <v>4723.05</v>
      </c>
      <c r="H20" s="3">
        <v>2734.94</v>
      </c>
      <c r="I20" s="4">
        <f t="shared" si="1"/>
        <v>0.57906225849821613</v>
      </c>
      <c r="J20" s="4">
        <f>(H20/H6)</f>
        <v>8.4231543085810656E-3</v>
      </c>
      <c r="K20" s="4">
        <f t="shared" si="2"/>
        <v>1.1886110847038693</v>
      </c>
      <c r="L20" s="14">
        <f t="shared" si="3"/>
        <v>1.8405453823023055E-2</v>
      </c>
    </row>
    <row r="21" spans="1:12" s="13" customFormat="1" ht="21" customHeight="1">
      <c r="A21" s="1" t="s">
        <v>40</v>
      </c>
      <c r="B21" s="2" t="s">
        <v>41</v>
      </c>
      <c r="C21" s="3">
        <v>7908.83</v>
      </c>
      <c r="D21" s="3">
        <v>3458.56</v>
      </c>
      <c r="E21" s="4">
        <f t="shared" si="0"/>
        <v>0.43730362139532647</v>
      </c>
      <c r="F21" s="4">
        <f>(D21/D6)</f>
        <v>9.2263526095799422E-3</v>
      </c>
      <c r="G21" s="3">
        <v>4860.38</v>
      </c>
      <c r="H21" s="3">
        <v>2654.04</v>
      </c>
      <c r="I21" s="4">
        <f t="shared" si="1"/>
        <v>0.54605606969002418</v>
      </c>
      <c r="J21" s="4">
        <f>(H21/H6)</f>
        <v>8.1739959418292516E-3</v>
      </c>
      <c r="K21" s="4">
        <f t="shared" si="2"/>
        <v>1.3031303220750252</v>
      </c>
      <c r="L21" s="4">
        <f t="shared" si="3"/>
        <v>-0.10875244829469771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63283.61</v>
      </c>
      <c r="D23" s="7">
        <f>SUM(D24:D31)</f>
        <v>15420.029999999999</v>
      </c>
      <c r="E23" s="8">
        <f t="shared" si="0"/>
        <v>0.24366546093056321</v>
      </c>
      <c r="F23" s="8">
        <f>(D23/D6)</f>
        <v>4.1135800457502827E-2</v>
      </c>
      <c r="G23" s="7">
        <f>SUM(G24:G31)</f>
        <v>38464.439999999995</v>
      </c>
      <c r="H23" s="7">
        <f>SUM(H24:H31)</f>
        <v>18022.25</v>
      </c>
      <c r="I23" s="8">
        <f t="shared" si="1"/>
        <v>0.46854315310452987</v>
      </c>
      <c r="J23" s="8">
        <f>(H23/H6)</f>
        <v>5.5505492894844168E-2</v>
      </c>
      <c r="K23" s="8">
        <f t="shared" si="2"/>
        <v>0.85561070343603041</v>
      </c>
      <c r="L23" s="15">
        <f t="shared" si="3"/>
        <v>-0.22487769217396666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>
        <v>86.14</v>
      </c>
      <c r="E24" s="4">
        <f t="shared" si="0"/>
        <v>0.16292177333938568</v>
      </c>
      <c r="F24" s="4">
        <f>(D24/D6)</f>
        <v>2.2979448492702634E-4</v>
      </c>
      <c r="G24" s="3">
        <v>528.72</v>
      </c>
      <c r="H24" s="3">
        <v>415.79</v>
      </c>
      <c r="I24" s="4">
        <f t="shared" si="1"/>
        <v>0.78640868512634288</v>
      </c>
      <c r="J24" s="4">
        <f>(H24/H6)</f>
        <v>1.2805631311710391E-3</v>
      </c>
      <c r="K24" s="4">
        <f t="shared" si="2"/>
        <v>0.20717188965583588</v>
      </c>
      <c r="L24" s="14">
        <f t="shared" si="3"/>
        <v>-0.62348691178695725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7792.36</v>
      </c>
      <c r="D26" s="3">
        <v>3328.36</v>
      </c>
      <c r="E26" s="4">
        <f t="shared" si="0"/>
        <v>0.42713119003742128</v>
      </c>
      <c r="F26" s="4">
        <f>(D26/D6)</f>
        <v>8.8790198729012931E-3</v>
      </c>
      <c r="G26" s="3">
        <v>10236.84</v>
      </c>
      <c r="H26" s="3">
        <v>5906.54</v>
      </c>
      <c r="I26" s="4">
        <f t="shared" si="1"/>
        <v>0.57698860195138346</v>
      </c>
      <c r="J26" s="4">
        <f>(H26/H6)</f>
        <v>1.8191147831325881E-2</v>
      </c>
      <c r="K26" s="4">
        <f t="shared" si="2"/>
        <v>0.56350418349829179</v>
      </c>
      <c r="L26" s="14">
        <f t="shared" si="3"/>
        <v>-0.14985741191396218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>
        <v>50</v>
      </c>
      <c r="I27" s="4">
        <f t="shared" si="1"/>
        <v>1</v>
      </c>
      <c r="J27" s="4">
        <f>(H27/H6)</f>
        <v>1.5399157401224645E-4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50</v>
      </c>
      <c r="D28" s="3">
        <v>50</v>
      </c>
      <c r="E28" s="4">
        <f t="shared" si="0"/>
        <v>1</v>
      </c>
      <c r="F28" s="4">
        <f>(D28/D6)</f>
        <v>1.3338430748027999E-4</v>
      </c>
      <c r="G28" s="3">
        <v>52.6</v>
      </c>
      <c r="H28" s="3">
        <v>52.6</v>
      </c>
      <c r="I28" s="4">
        <f t="shared" si="1"/>
        <v>1</v>
      </c>
      <c r="J28" s="4">
        <f>(H28/H6)</f>
        <v>1.6199913586088327E-4</v>
      </c>
      <c r="K28" s="4">
        <f t="shared" si="2"/>
        <v>0.95057034220532322</v>
      </c>
      <c r="L28" s="14">
        <f t="shared" si="3"/>
        <v>0</v>
      </c>
    </row>
    <row r="29" spans="1:12" s="13" customFormat="1" ht="21" customHeight="1">
      <c r="A29" s="1" t="s">
        <v>56</v>
      </c>
      <c r="B29" s="2" t="s">
        <v>57</v>
      </c>
      <c r="C29" s="3">
        <v>45070.35</v>
      </c>
      <c r="D29" s="3">
        <v>7692.44</v>
      </c>
      <c r="E29" s="4">
        <f t="shared" si="0"/>
        <v>0.17067628718214969</v>
      </c>
      <c r="F29" s="4">
        <f>(D29/D6)</f>
        <v>2.0521015644672097E-2</v>
      </c>
      <c r="G29" s="3">
        <v>18055.509999999998</v>
      </c>
      <c r="H29" s="3">
        <v>6849.74</v>
      </c>
      <c r="I29" s="4">
        <f t="shared" si="1"/>
        <v>0.37937117256726621</v>
      </c>
      <c r="J29" s="4">
        <f>(H29/H6)</f>
        <v>2.1096044883492898E-2</v>
      </c>
      <c r="K29" s="4">
        <f t="shared" si="2"/>
        <v>1.1230265674317566</v>
      </c>
      <c r="L29" s="4">
        <f t="shared" si="3"/>
        <v>-0.20869488538511652</v>
      </c>
    </row>
    <row r="30" spans="1:12" s="13" customFormat="1" ht="21" customHeight="1">
      <c r="A30" s="1" t="s">
        <v>58</v>
      </c>
      <c r="B30" s="2" t="s">
        <v>59</v>
      </c>
      <c r="C30" s="3">
        <v>1259.5</v>
      </c>
      <c r="D30" s="3">
        <v>794.15</v>
      </c>
      <c r="E30" s="4">
        <f t="shared" si="0"/>
        <v>0.63052798729654624</v>
      </c>
      <c r="F30" s="4">
        <f>(D30/D6)</f>
        <v>2.1185429557092866E-3</v>
      </c>
      <c r="G30" s="3">
        <v>2898.37</v>
      </c>
      <c r="H30" s="3">
        <v>1382.92</v>
      </c>
      <c r="I30" s="4">
        <f t="shared" si="1"/>
        <v>0.47713714950127145</v>
      </c>
      <c r="J30" s="4">
        <f>(H30/H6)</f>
        <v>4.2591605506603174E-3</v>
      </c>
      <c r="K30" s="4">
        <f t="shared" si="2"/>
        <v>0.57425592225146782</v>
      </c>
      <c r="L30" s="4">
        <f t="shared" si="3"/>
        <v>0.15339083779527479</v>
      </c>
    </row>
    <row r="31" spans="1:12" s="13" customFormat="1" ht="21" customHeight="1">
      <c r="A31" s="1" t="s">
        <v>60</v>
      </c>
      <c r="B31" s="2" t="s">
        <v>61</v>
      </c>
      <c r="C31" s="3">
        <v>8582.68</v>
      </c>
      <c r="D31" s="3">
        <v>3468.94</v>
      </c>
      <c r="E31" s="4">
        <f t="shared" si="0"/>
        <v>0.40417911421607239</v>
      </c>
      <c r="F31" s="4">
        <f>(D31/D6)</f>
        <v>9.2540431918128486E-3</v>
      </c>
      <c r="G31" s="3">
        <v>6642.4</v>
      </c>
      <c r="H31" s="3">
        <v>3364.66</v>
      </c>
      <c r="I31" s="4">
        <f t="shared" si="1"/>
        <v>0.50654281584969285</v>
      </c>
      <c r="J31" s="4">
        <f>(H31/H6)</f>
        <v>1.0362585788320902E-2</v>
      </c>
      <c r="K31" s="4">
        <f t="shared" si="2"/>
        <v>1.0309927303204485</v>
      </c>
      <c r="L31" s="4">
        <f t="shared" si="3"/>
        <v>-0.10236370163362046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243672.59000000003</v>
      </c>
      <c r="D32" s="7">
        <f>SUM(D33:D36)</f>
        <v>45392.22</v>
      </c>
      <c r="E32" s="8">
        <f t="shared" si="0"/>
        <v>0.18628365217441978</v>
      </c>
      <c r="F32" s="8">
        <f>(D32/D6)</f>
        <v>0.12109219659385029</v>
      </c>
      <c r="G32" s="7">
        <f>SUM(G33:G36)</f>
        <v>103261.44</v>
      </c>
      <c r="H32" s="7">
        <f>SUM(H33:H36)</f>
        <v>15106.890000000001</v>
      </c>
      <c r="I32" s="8">
        <f t="shared" si="1"/>
        <v>0.14629749497973302</v>
      </c>
      <c r="J32" s="8">
        <f>(H32/H6)</f>
        <v>4.6526675390597315E-2</v>
      </c>
      <c r="K32" s="8">
        <f t="shared" si="2"/>
        <v>3.0047362494861614</v>
      </c>
      <c r="L32" s="8">
        <f t="shared" si="3"/>
        <v>3.9986157194686761E-2</v>
      </c>
    </row>
    <row r="33" spans="1:12" s="13" customFormat="1" ht="21" customHeight="1">
      <c r="A33" s="1" t="s">
        <v>64</v>
      </c>
      <c r="B33" s="2" t="s">
        <v>65</v>
      </c>
      <c r="C33" s="3">
        <v>201762.01</v>
      </c>
      <c r="D33" s="3">
        <v>29231.279999999999</v>
      </c>
      <c r="E33" s="4">
        <f t="shared" si="0"/>
        <v>0.14487999995638423</v>
      </c>
      <c r="F33" s="4">
        <f>(D33/D6)</f>
        <v>7.797988079124317E-2</v>
      </c>
      <c r="G33" s="3">
        <v>68097.05</v>
      </c>
      <c r="H33" s="3">
        <v>1399.94</v>
      </c>
      <c r="I33" s="4">
        <f t="shared" si="1"/>
        <v>2.055801242491415E-2</v>
      </c>
      <c r="J33" s="4">
        <f>(H33/H6)</f>
        <v>4.3115792824540856E-3</v>
      </c>
      <c r="K33" s="4">
        <f t="shared" si="2"/>
        <v>20.880380587739474</v>
      </c>
      <c r="L33" s="4">
        <f t="shared" si="3"/>
        <v>0.12432198753147009</v>
      </c>
    </row>
    <row r="34" spans="1:12" s="13" customFormat="1" ht="21" customHeight="1">
      <c r="A34" s="1" t="s">
        <v>66</v>
      </c>
      <c r="B34" s="2" t="s">
        <v>67</v>
      </c>
      <c r="C34" s="3">
        <v>6847.35</v>
      </c>
      <c r="D34" s="3">
        <v>3705.73</v>
      </c>
      <c r="E34" s="4">
        <f t="shared" si="0"/>
        <v>0.54119184794117425</v>
      </c>
      <c r="F34" s="4">
        <f>(D34/D6)</f>
        <v>9.8857245951779575E-3</v>
      </c>
      <c r="G34" s="3">
        <v>9893.7000000000007</v>
      </c>
      <c r="H34" s="3">
        <v>4403.75</v>
      </c>
      <c r="I34" s="4">
        <f t="shared" si="1"/>
        <v>0.44510648190262486</v>
      </c>
      <c r="J34" s="4">
        <f>(H34/H6)</f>
        <v>1.3562807881128605E-2</v>
      </c>
      <c r="K34" s="4">
        <f t="shared" si="2"/>
        <v>0.8414941810956571</v>
      </c>
      <c r="L34" s="4">
        <f t="shared" si="3"/>
        <v>9.6085366038549391E-2</v>
      </c>
    </row>
    <row r="35" spans="1:12" s="13" customFormat="1" ht="21" customHeight="1">
      <c r="A35" s="1" t="s">
        <v>68</v>
      </c>
      <c r="B35" s="2" t="s">
        <v>69</v>
      </c>
      <c r="C35" s="3">
        <v>33977.31</v>
      </c>
      <c r="D35" s="3">
        <v>12291.64</v>
      </c>
      <c r="E35" s="4">
        <f t="shared" si="0"/>
        <v>0.36176024529310885</v>
      </c>
      <c r="F35" s="4">
        <f>(D35/D6)</f>
        <v>3.2790237783938171E-2</v>
      </c>
      <c r="G35" s="3">
        <v>24535.89</v>
      </c>
      <c r="H35" s="3">
        <v>9146.26</v>
      </c>
      <c r="I35" s="4">
        <f t="shared" si="1"/>
        <v>0.37277066370936618</v>
      </c>
      <c r="J35" s="4">
        <f>(H35/H6)</f>
        <v>2.8168939474504984E-2</v>
      </c>
      <c r="K35" s="4">
        <f t="shared" si="2"/>
        <v>1.3438979429843454</v>
      </c>
      <c r="L35" s="14">
        <f t="shared" si="3"/>
        <v>-1.1010418416257328E-2</v>
      </c>
    </row>
    <row r="36" spans="1:12" s="13" customFormat="1" ht="21" customHeight="1">
      <c r="A36" s="1" t="s">
        <v>70</v>
      </c>
      <c r="B36" s="2" t="s">
        <v>71</v>
      </c>
      <c r="C36" s="3">
        <v>1085.92</v>
      </c>
      <c r="D36" s="3">
        <v>163.57</v>
      </c>
      <c r="E36" s="4">
        <f t="shared" si="0"/>
        <v>0.150628038897893</v>
      </c>
      <c r="F36" s="4">
        <f>(D36/D6)</f>
        <v>4.3635342349098788E-4</v>
      </c>
      <c r="G36" s="3">
        <v>734.8</v>
      </c>
      <c r="H36" s="3">
        <v>156.94</v>
      </c>
      <c r="I36" s="4">
        <f t="shared" si="1"/>
        <v>0.21358192705498097</v>
      </c>
      <c r="J36" s="4">
        <f>(H36/H6)</f>
        <v>4.8334875250963911E-4</v>
      </c>
      <c r="K36" s="4">
        <f t="shared" si="2"/>
        <v>1.0422454441187714</v>
      </c>
      <c r="L36" s="14">
        <f t="shared" si="3"/>
        <v>-6.2953888157087967E-2</v>
      </c>
    </row>
    <row r="37" spans="1:12" s="13" customFormat="1" ht="21" customHeight="1">
      <c r="A37" s="23" t="s">
        <v>125</v>
      </c>
      <c r="B37" s="24">
        <v>600</v>
      </c>
      <c r="C37" s="7">
        <f>SUM(C38:C38)</f>
        <v>1032.3800000000001</v>
      </c>
      <c r="D37" s="7">
        <f>SUM(D38:D38)</f>
        <v>288.82</v>
      </c>
      <c r="E37" s="8">
        <f t="shared" si="0"/>
        <v>0.27976132819310717</v>
      </c>
      <c r="F37" s="4">
        <f>(D37/D6)</f>
        <v>7.7048111372908924E-4</v>
      </c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126</v>
      </c>
      <c r="B38" s="2">
        <v>602</v>
      </c>
      <c r="C38" s="3">
        <v>1032.3800000000001</v>
      </c>
      <c r="D38" s="3">
        <v>288.82</v>
      </c>
      <c r="E38" s="8">
        <f t="shared" si="0"/>
        <v>0.27976132819310717</v>
      </c>
      <c r="F38" s="4">
        <f>(D38/D6)</f>
        <v>7.7048111372908924E-4</v>
      </c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72</v>
      </c>
      <c r="B39" s="6" t="s">
        <v>73</v>
      </c>
      <c r="C39" s="7">
        <f>SUM(C40:C44)</f>
        <v>344781.39</v>
      </c>
      <c r="D39" s="7">
        <f>SUM(D40:D44)</f>
        <v>200914.78</v>
      </c>
      <c r="E39" s="8">
        <f t="shared" si="0"/>
        <v>0.58273092987994501</v>
      </c>
      <c r="F39" s="8">
        <f>(D39/D6)</f>
        <v>0.53597757585705608</v>
      </c>
      <c r="G39" s="7">
        <f>SUM(G40:G44)</f>
        <v>323915.14999999997</v>
      </c>
      <c r="H39" s="7">
        <f>SUM(H40:H44)</f>
        <v>188599.97999999998</v>
      </c>
      <c r="I39" s="8">
        <f t="shared" si="1"/>
        <v>0.58225118522551356</v>
      </c>
      <c r="J39" s="8">
        <f>(H39/H6)</f>
        <v>0.58085615557756398</v>
      </c>
      <c r="K39" s="8">
        <f t="shared" si="2"/>
        <v>1.0652958711872611</v>
      </c>
      <c r="L39" s="15">
        <f t="shared" si="3"/>
        <v>4.7974465443145764E-4</v>
      </c>
    </row>
    <row r="40" spans="1:12" s="13" customFormat="1" ht="21" customHeight="1">
      <c r="A40" s="1" t="s">
        <v>74</v>
      </c>
      <c r="B40" s="2" t="s">
        <v>75</v>
      </c>
      <c r="C40" s="3">
        <v>108804.61</v>
      </c>
      <c r="D40" s="3">
        <v>66112.36</v>
      </c>
      <c r="E40" s="4">
        <f t="shared" ref="E40:E60" si="4">(D40/C40)</f>
        <v>0.60762462178762466</v>
      </c>
      <c r="F40" s="4">
        <f>(D40/D6)</f>
        <v>0.17636702708973925</v>
      </c>
      <c r="G40" s="3">
        <v>101043.1</v>
      </c>
      <c r="H40" s="3">
        <v>60536.51</v>
      </c>
      <c r="I40" s="4">
        <f t="shared" ref="I40:I59" si="5">(H40/G40)</f>
        <v>0.59911572388416423</v>
      </c>
      <c r="J40" s="4">
        <f>(H40/H6)</f>
        <v>0.18644224920216196</v>
      </c>
      <c r="K40" s="4">
        <f t="shared" ref="K40:K59" si="6">(D40/H40)</f>
        <v>1.0921072258708009</v>
      </c>
      <c r="L40" s="14">
        <f t="shared" ref="L40:L59" si="7">(E40-I40)</f>
        <v>8.5088979034604328E-3</v>
      </c>
    </row>
    <row r="41" spans="1:12" s="13" customFormat="1" ht="21" customHeight="1">
      <c r="A41" s="1" t="s">
        <v>76</v>
      </c>
      <c r="B41" s="2" t="s">
        <v>77</v>
      </c>
      <c r="C41" s="3">
        <v>183120.48</v>
      </c>
      <c r="D41" s="3">
        <v>108559.82</v>
      </c>
      <c r="E41" s="4">
        <f t="shared" si="4"/>
        <v>0.59283276234313065</v>
      </c>
      <c r="F41" s="4">
        <f>(D41/D6)</f>
        <v>0.28960352821767699</v>
      </c>
      <c r="G41" s="3">
        <v>175816.3</v>
      </c>
      <c r="H41" s="3">
        <v>101107.65</v>
      </c>
      <c r="I41" s="4">
        <f t="shared" si="5"/>
        <v>0.57507551916403654</v>
      </c>
      <c r="J41" s="4">
        <f>(H41/H6)</f>
        <v>0.31139452336358614</v>
      </c>
      <c r="K41" s="4">
        <f t="shared" si="6"/>
        <v>1.0737053032090056</v>
      </c>
      <c r="L41" s="14">
        <f t="shared" si="7"/>
        <v>1.7757243179094107E-2</v>
      </c>
    </row>
    <row r="42" spans="1:12" s="13" customFormat="1" ht="21" customHeight="1">
      <c r="A42" s="1" t="s">
        <v>121</v>
      </c>
      <c r="B42" s="2">
        <v>703</v>
      </c>
      <c r="C42" s="3">
        <v>15665.5</v>
      </c>
      <c r="D42" s="3">
        <v>9245.2900000000009</v>
      </c>
      <c r="E42" s="4">
        <f t="shared" si="4"/>
        <v>0.59016884236060141</v>
      </c>
      <c r="F42" s="4"/>
      <c r="G42" s="3">
        <v>14092.6</v>
      </c>
      <c r="H42" s="3">
        <v>8492.2199999999993</v>
      </c>
      <c r="I42" s="4"/>
      <c r="J42" s="4"/>
      <c r="K42" s="4">
        <f t="shared" si="6"/>
        <v>1.0886776367074806</v>
      </c>
      <c r="L42" s="14"/>
    </row>
    <row r="43" spans="1:12" s="13" customFormat="1" ht="21" customHeight="1">
      <c r="A43" s="1" t="s">
        <v>78</v>
      </c>
      <c r="B43" s="2" t="s">
        <v>79</v>
      </c>
      <c r="C43" s="3">
        <v>7135</v>
      </c>
      <c r="D43" s="3">
        <v>3227.91</v>
      </c>
      <c r="E43" s="4">
        <f t="shared" si="4"/>
        <v>0.45240504555010508</v>
      </c>
      <c r="F43" s="4">
        <f>(D43/D6)</f>
        <v>8.61105079917341E-3</v>
      </c>
      <c r="G43" s="3">
        <v>8788.35</v>
      </c>
      <c r="H43" s="3">
        <v>5407.86</v>
      </c>
      <c r="I43" s="4">
        <f t="shared" si="5"/>
        <v>0.61534417723463442</v>
      </c>
      <c r="J43" s="4">
        <f>(H43/H6)</f>
        <v>1.6655297468757341E-2</v>
      </c>
      <c r="K43" s="4">
        <f t="shared" si="6"/>
        <v>0.59689230120602232</v>
      </c>
      <c r="L43" s="4">
        <f t="shared" si="7"/>
        <v>-0.16293913168452934</v>
      </c>
    </row>
    <row r="44" spans="1:12" s="13" customFormat="1" ht="21" customHeight="1">
      <c r="A44" s="1" t="s">
        <v>80</v>
      </c>
      <c r="B44" s="2" t="s">
        <v>81</v>
      </c>
      <c r="C44" s="3">
        <v>30055.8</v>
      </c>
      <c r="D44" s="3">
        <v>13769.4</v>
      </c>
      <c r="E44" s="4">
        <f t="shared" si="4"/>
        <v>0.45812788213922107</v>
      </c>
      <c r="F44" s="4">
        <f>(D44/D6)</f>
        <v>3.6732437668379338E-2</v>
      </c>
      <c r="G44" s="3">
        <v>24174.799999999999</v>
      </c>
      <c r="H44" s="3">
        <v>13055.74</v>
      </c>
      <c r="I44" s="4">
        <f t="shared" si="5"/>
        <v>0.54005576054403759</v>
      </c>
      <c r="J44" s="4">
        <f>(H44/H6)</f>
        <v>4.0209479049892929E-2</v>
      </c>
      <c r="K44" s="4">
        <f t="shared" si="6"/>
        <v>1.0546625468950821</v>
      </c>
      <c r="L44" s="14">
        <f t="shared" si="7"/>
        <v>-8.1927878404816523E-2</v>
      </c>
    </row>
    <row r="45" spans="1:12" s="13" customFormat="1" ht="21" customHeight="1">
      <c r="A45" s="5" t="s">
        <v>82</v>
      </c>
      <c r="B45" s="6" t="s">
        <v>83</v>
      </c>
      <c r="C45" s="7">
        <f>SUM(C46:C48)</f>
        <v>81810.66</v>
      </c>
      <c r="D45" s="7">
        <f>SUM(D46:D48)</f>
        <v>43049.82</v>
      </c>
      <c r="E45" s="8">
        <f t="shared" si="4"/>
        <v>0.52621284316738182</v>
      </c>
      <c r="F45" s="8">
        <f>(D45/D6)</f>
        <v>0.11484340855701412</v>
      </c>
      <c r="G45" s="7">
        <f>SUM(G46:G48)</f>
        <v>75774.34</v>
      </c>
      <c r="H45" s="7">
        <f>SUM(H46:H48)</f>
        <v>41674.69</v>
      </c>
      <c r="I45" s="8">
        <f t="shared" si="5"/>
        <v>0.54998420309566542</v>
      </c>
      <c r="J45" s="8">
        <f>(H45/H6)</f>
        <v>0.12835102219144853</v>
      </c>
      <c r="K45" s="8">
        <f t="shared" si="6"/>
        <v>1.0329967661427115</v>
      </c>
      <c r="L45" s="15">
        <f t="shared" si="7"/>
        <v>-2.3771359928283609E-2</v>
      </c>
    </row>
    <row r="46" spans="1:12" s="13" customFormat="1" ht="21" customHeight="1">
      <c r="A46" s="1" t="s">
        <v>84</v>
      </c>
      <c r="B46" s="2" t="s">
        <v>85</v>
      </c>
      <c r="C46" s="3">
        <v>50980.160000000003</v>
      </c>
      <c r="D46" s="3">
        <v>31007.82</v>
      </c>
      <c r="E46" s="4">
        <f t="shared" si="4"/>
        <v>0.60823308518451091</v>
      </c>
      <c r="F46" s="4">
        <f>(D46/D6)</f>
        <v>8.2719131943463503E-2</v>
      </c>
      <c r="G46" s="3">
        <v>55635.74</v>
      </c>
      <c r="H46" s="3">
        <v>31738.12</v>
      </c>
      <c r="I46" s="4">
        <f t="shared" si="5"/>
        <v>0.57046279963203506</v>
      </c>
      <c r="J46" s="4">
        <f>(H46/H6)</f>
        <v>9.7748061099791186E-2</v>
      </c>
      <c r="K46" s="4">
        <f t="shared" si="6"/>
        <v>0.97698981540179441</v>
      </c>
      <c r="L46" s="14">
        <f t="shared" si="7"/>
        <v>3.7770285552475857E-2</v>
      </c>
    </row>
    <row r="47" spans="1:12" s="13" customFormat="1" ht="21" customHeight="1">
      <c r="A47" s="1" t="s">
        <v>86</v>
      </c>
      <c r="B47" s="2" t="s">
        <v>87</v>
      </c>
      <c r="C47" s="3">
        <v>382.5</v>
      </c>
      <c r="D47" s="3">
        <v>127.72</v>
      </c>
      <c r="E47" s="4">
        <f t="shared" si="4"/>
        <v>0.33390849673202616</v>
      </c>
      <c r="F47" s="4">
        <f>(D47/D6)</f>
        <v>3.4071687502762715E-4</v>
      </c>
      <c r="G47" s="3">
        <v>340.9</v>
      </c>
      <c r="H47" s="3">
        <v>194.59</v>
      </c>
      <c r="I47" s="4">
        <f t="shared" si="5"/>
        <v>0.57081255500146677</v>
      </c>
      <c r="J47" s="4">
        <f>(H47/H6)</f>
        <v>5.9930440774086076E-4</v>
      </c>
      <c r="K47" s="4">
        <f t="shared" si="6"/>
        <v>0.65635438614522845</v>
      </c>
      <c r="L47" s="14">
        <f t="shared" si="7"/>
        <v>-0.23690405826944061</v>
      </c>
    </row>
    <row r="48" spans="1:12" s="13" customFormat="1" ht="21" customHeight="1">
      <c r="A48" s="1" t="s">
        <v>88</v>
      </c>
      <c r="B48" s="2" t="s">
        <v>89</v>
      </c>
      <c r="C48" s="3">
        <v>30448</v>
      </c>
      <c r="D48" s="3">
        <v>11914.28</v>
      </c>
      <c r="E48" s="4">
        <f t="shared" si="4"/>
        <v>0.39129926431949558</v>
      </c>
      <c r="F48" s="4">
        <f>(D48/D6)</f>
        <v>3.1783559738523003E-2</v>
      </c>
      <c r="G48" s="3">
        <v>19797.7</v>
      </c>
      <c r="H48" s="3">
        <v>9741.98</v>
      </c>
      <c r="I48" s="4">
        <f t="shared" si="5"/>
        <v>0.49207635230355035</v>
      </c>
      <c r="J48" s="4">
        <f>(H48/H6)</f>
        <v>3.0003656683916489E-2</v>
      </c>
      <c r="K48" s="4">
        <f t="shared" si="6"/>
        <v>1.2229834181552417</v>
      </c>
      <c r="L48" s="14">
        <f t="shared" si="7"/>
        <v>-0.10077708798405477</v>
      </c>
    </row>
    <row r="49" spans="1:12" s="13" customFormat="1" ht="21" customHeight="1">
      <c r="A49" s="5" t="s">
        <v>90</v>
      </c>
      <c r="B49" s="6" t="s">
        <v>91</v>
      </c>
      <c r="C49" s="7">
        <f>SUM(C50:C53)</f>
        <v>19075.18</v>
      </c>
      <c r="D49" s="7">
        <f>SUM(D50:D53)</f>
        <v>12186.839999999998</v>
      </c>
      <c r="E49" s="8">
        <f t="shared" si="4"/>
        <v>0.63888466583277315</v>
      </c>
      <c r="F49" s="8">
        <f>(D49/D6)</f>
        <v>3.2510664275459497E-2</v>
      </c>
      <c r="G49" s="7">
        <f>SUM(G50:G53)</f>
        <v>18375.29</v>
      </c>
      <c r="H49" s="7">
        <f>SUM(H50:H53)</f>
        <v>7545.14</v>
      </c>
      <c r="I49" s="8">
        <f t="shared" si="5"/>
        <v>0.41061338351666832</v>
      </c>
      <c r="J49" s="8">
        <f>(H49/H6)</f>
        <v>2.3237759694855222E-2</v>
      </c>
      <c r="K49" s="8">
        <f t="shared" si="6"/>
        <v>1.6151907055402548</v>
      </c>
      <c r="L49" s="8">
        <f t="shared" si="7"/>
        <v>0.22827128231610483</v>
      </c>
    </row>
    <row r="50" spans="1:12" s="13" customFormat="1" ht="21" customHeight="1">
      <c r="A50" s="1" t="s">
        <v>92</v>
      </c>
      <c r="B50" s="2" t="s">
        <v>93</v>
      </c>
      <c r="C50" s="3">
        <v>4448.96</v>
      </c>
      <c r="D50" s="3">
        <v>2110.7199999999998</v>
      </c>
      <c r="E50" s="4">
        <f t="shared" si="4"/>
        <v>0.4744299791411925</v>
      </c>
      <c r="F50" s="4">
        <f>(D50/D6)</f>
        <v>5.6307385096955303E-3</v>
      </c>
      <c r="G50" s="3">
        <v>4646</v>
      </c>
      <c r="H50" s="3">
        <v>2054.67</v>
      </c>
      <c r="I50" s="4">
        <f t="shared" si="5"/>
        <v>0.4422449418854929</v>
      </c>
      <c r="J50" s="4">
        <f>(H50/H6)</f>
        <v>6.3280373475148484E-3</v>
      </c>
      <c r="K50" s="4">
        <f t="shared" si="6"/>
        <v>1.027279319793446</v>
      </c>
      <c r="L50" s="4">
        <f t="shared" si="7"/>
        <v>3.21850372556996E-2</v>
      </c>
    </row>
    <row r="51" spans="1:12" s="13" customFormat="1" ht="21" customHeight="1">
      <c r="A51" s="1" t="s">
        <v>94</v>
      </c>
      <c r="B51" s="2" t="s">
        <v>95</v>
      </c>
      <c r="C51" s="3">
        <v>570.4</v>
      </c>
      <c r="D51" s="3">
        <v>204.36</v>
      </c>
      <c r="E51" s="4">
        <f t="shared" si="4"/>
        <v>0.35827489481065922</v>
      </c>
      <c r="F51" s="4">
        <f>(D51/D6)</f>
        <v>5.4516834153340037E-4</v>
      </c>
      <c r="G51" s="3">
        <v>1472.72</v>
      </c>
      <c r="H51" s="3">
        <v>290.88</v>
      </c>
      <c r="I51" s="4">
        <f t="shared" si="5"/>
        <v>0.19751208647943941</v>
      </c>
      <c r="J51" s="4">
        <f>(H51/H6)</f>
        <v>8.9586138097364485E-4</v>
      </c>
      <c r="K51" s="4">
        <f t="shared" si="6"/>
        <v>0.70255775577557766</v>
      </c>
      <c r="L51" s="4">
        <f t="shared" si="7"/>
        <v>0.16076280833121981</v>
      </c>
    </row>
    <row r="52" spans="1:12" s="13" customFormat="1" ht="21" customHeight="1">
      <c r="A52" s="1" t="s">
        <v>96</v>
      </c>
      <c r="B52" s="2" t="s">
        <v>97</v>
      </c>
      <c r="C52" s="3">
        <v>13474.25</v>
      </c>
      <c r="D52" s="3">
        <v>9632.7999999999993</v>
      </c>
      <c r="E52" s="4">
        <f t="shared" si="4"/>
        <v>0.71490435460229695</v>
      </c>
      <c r="F52" s="4">
        <f>(D52/D6)</f>
        <v>2.5697287141920818E-2</v>
      </c>
      <c r="G52" s="3">
        <v>11688.68</v>
      </c>
      <c r="H52" s="3">
        <v>4862.58</v>
      </c>
      <c r="I52" s="4">
        <f t="shared" si="5"/>
        <v>0.41600762447085554</v>
      </c>
      <c r="J52" s="4">
        <f>(H52/H6)</f>
        <v>1.4975926959209386E-2</v>
      </c>
      <c r="K52" s="4">
        <f t="shared" si="6"/>
        <v>1.9810059680252046</v>
      </c>
      <c r="L52" s="14">
        <f t="shared" si="7"/>
        <v>0.29889673013144141</v>
      </c>
    </row>
    <row r="53" spans="1:12" s="13" customFormat="1" ht="21" customHeight="1">
      <c r="A53" s="1" t="s">
        <v>98</v>
      </c>
      <c r="B53" s="2" t="s">
        <v>99</v>
      </c>
      <c r="C53" s="3">
        <v>581.57000000000005</v>
      </c>
      <c r="D53" s="3">
        <v>238.96</v>
      </c>
      <c r="E53" s="4">
        <f t="shared" si="4"/>
        <v>0.41088776931409804</v>
      </c>
      <c r="F53" s="4">
        <f>(D53/D6)</f>
        <v>6.3747028230975403E-4</v>
      </c>
      <c r="G53" s="3">
        <v>567.89</v>
      </c>
      <c r="H53" s="3">
        <v>337.01</v>
      </c>
      <c r="I53" s="4">
        <f t="shared" si="5"/>
        <v>0.59344239201253768</v>
      </c>
      <c r="J53" s="4">
        <f>(H53/H6)</f>
        <v>1.0379340071573434E-3</v>
      </c>
      <c r="K53" s="4">
        <f t="shared" si="6"/>
        <v>0.7090590783656272</v>
      </c>
      <c r="L53" s="14">
        <f t="shared" si="7"/>
        <v>-0.18255462269843964</v>
      </c>
    </row>
    <row r="54" spans="1:12" s="13" customFormat="1" ht="21" customHeight="1">
      <c r="A54" s="5" t="s">
        <v>100</v>
      </c>
      <c r="B54" s="6" t="s">
        <v>101</v>
      </c>
      <c r="C54" s="7">
        <f>SUM(C55:C55)</f>
        <v>2479.25</v>
      </c>
      <c r="D54" s="7">
        <f>SUM(D55:D55)</f>
        <v>1747.13</v>
      </c>
      <c r="E54" s="8">
        <f t="shared" si="4"/>
        <v>0.70470101845316124</v>
      </c>
      <c r="F54" s="8">
        <f>(D54/D6)</f>
        <v>4.660794502560431E-3</v>
      </c>
      <c r="G54" s="7">
        <f>SUM(G55:G55)</f>
        <v>3028.68</v>
      </c>
      <c r="H54" s="7">
        <f>SUM(H55:H55)</f>
        <v>2412.52</v>
      </c>
      <c r="I54" s="8">
        <f t="shared" si="5"/>
        <v>0.79655823659151848</v>
      </c>
      <c r="J54" s="8">
        <f>(H54/H6)</f>
        <v>7.4301550427204955E-3</v>
      </c>
      <c r="K54" s="8">
        <f t="shared" si="6"/>
        <v>0.72419296005836231</v>
      </c>
      <c r="L54" s="15">
        <f t="shared" si="7"/>
        <v>-9.1857218138357233E-2</v>
      </c>
    </row>
    <row r="55" spans="1:12" s="13" customFormat="1" ht="21" customHeight="1">
      <c r="A55" s="1" t="s">
        <v>102</v>
      </c>
      <c r="B55" s="2" t="s">
        <v>103</v>
      </c>
      <c r="C55" s="3">
        <v>2479.25</v>
      </c>
      <c r="D55" s="3">
        <v>1747.13</v>
      </c>
      <c r="E55" s="4">
        <f t="shared" si="4"/>
        <v>0.70470101845316124</v>
      </c>
      <c r="F55" s="4">
        <f>(D55/D6)</f>
        <v>4.660794502560431E-3</v>
      </c>
      <c r="G55" s="3">
        <v>3028.68</v>
      </c>
      <c r="H55" s="3">
        <v>2412.52</v>
      </c>
      <c r="I55" s="4">
        <f t="shared" si="5"/>
        <v>0.79655823659151848</v>
      </c>
      <c r="J55" s="4">
        <f>(H55/H6)</f>
        <v>7.4301550427204955E-3</v>
      </c>
      <c r="K55" s="4">
        <f t="shared" si="6"/>
        <v>0.72419296005836231</v>
      </c>
      <c r="L55" s="4">
        <f t="shared" si="7"/>
        <v>-9.1857218138357233E-2</v>
      </c>
    </row>
    <row r="56" spans="1:12" s="13" customFormat="1" ht="21" customHeight="1">
      <c r="A56" s="5" t="s">
        <v>104</v>
      </c>
      <c r="B56" s="6" t="s">
        <v>105</v>
      </c>
      <c r="C56" s="7">
        <f>SUM(C57:C57)</f>
        <v>2297.8000000000002</v>
      </c>
      <c r="D56" s="7">
        <f>SUM(D57:D57)</f>
        <v>1380.69</v>
      </c>
      <c r="E56" s="8">
        <f t="shared" si="4"/>
        <v>0.60087474976064059</v>
      </c>
      <c r="F56" s="8">
        <f>(D56/D6)</f>
        <v>3.6832475898989554E-3</v>
      </c>
      <c r="G56" s="7">
        <f>SUM(G57:G57)</f>
        <v>1969.66</v>
      </c>
      <c r="H56" s="7">
        <f>SUM(H57:H57)</f>
        <v>1181.73</v>
      </c>
      <c r="I56" s="8">
        <f t="shared" si="5"/>
        <v>0.59996649167876692</v>
      </c>
      <c r="J56" s="8">
        <f>(H56/H6)</f>
        <v>3.6395292551498399E-3</v>
      </c>
      <c r="K56" s="8">
        <f t="shared" si="6"/>
        <v>1.1683633317255211</v>
      </c>
      <c r="L56" s="15">
        <f t="shared" si="7"/>
        <v>9.0825808187366963E-4</v>
      </c>
    </row>
    <row r="57" spans="1:12" s="13" customFormat="1" ht="21" customHeight="1">
      <c r="A57" s="1" t="s">
        <v>106</v>
      </c>
      <c r="B57" s="2" t="s">
        <v>107</v>
      </c>
      <c r="C57" s="3">
        <v>2297.8000000000002</v>
      </c>
      <c r="D57" s="3">
        <v>1380.69</v>
      </c>
      <c r="E57" s="4">
        <f t="shared" si="4"/>
        <v>0.60087474976064059</v>
      </c>
      <c r="F57" s="4">
        <f>(D57/D6)</f>
        <v>3.6832475898989554E-3</v>
      </c>
      <c r="G57" s="3">
        <v>1969.66</v>
      </c>
      <c r="H57" s="3">
        <v>1181.73</v>
      </c>
      <c r="I57" s="4">
        <f t="shared" si="5"/>
        <v>0.59996649167876692</v>
      </c>
      <c r="J57" s="4">
        <f>(H57/H6)</f>
        <v>3.6395292551498399E-3</v>
      </c>
      <c r="K57" s="4">
        <f t="shared" si="6"/>
        <v>1.1683633317255211</v>
      </c>
      <c r="L57" s="4">
        <f t="shared" si="7"/>
        <v>9.0825808187366963E-4</v>
      </c>
    </row>
    <row r="58" spans="1:12" s="13" customFormat="1" ht="41.1" customHeight="1">
      <c r="A58" s="5" t="s">
        <v>108</v>
      </c>
      <c r="B58" s="6" t="s">
        <v>109</v>
      </c>
      <c r="C58" s="7">
        <f>SUM(C59:C59)</f>
        <v>12</v>
      </c>
      <c r="D58" s="7">
        <f>SUM(D59:D59)</f>
        <v>6.87</v>
      </c>
      <c r="E58" s="8">
        <f t="shared" si="4"/>
        <v>0.57250000000000001</v>
      </c>
      <c r="F58" s="8">
        <f>(D58/D6)</f>
        <v>1.832700384779047E-5</v>
      </c>
      <c r="G58" s="7">
        <f>SUM(G59:G59)</f>
        <v>23.4</v>
      </c>
      <c r="H58" s="7">
        <f>SUM(H59:H59)</f>
        <v>10.45</v>
      </c>
      <c r="I58" s="8">
        <f t="shared" si="5"/>
        <v>0.4465811965811966</v>
      </c>
      <c r="J58" s="8">
        <f>(H58/H6)</f>
        <v>3.2184238968559502E-5</v>
      </c>
      <c r="K58" s="8">
        <f t="shared" si="6"/>
        <v>0.65741626794258379</v>
      </c>
      <c r="L58" s="8">
        <f t="shared" si="7"/>
        <v>0.1259188034188034</v>
      </c>
    </row>
    <row r="59" spans="1:12" s="13" customFormat="1" ht="21" customHeight="1">
      <c r="A59" s="1" t="s">
        <v>110</v>
      </c>
      <c r="B59" s="2" t="s">
        <v>111</v>
      </c>
      <c r="C59" s="3">
        <v>12</v>
      </c>
      <c r="D59" s="3">
        <v>6.87</v>
      </c>
      <c r="E59" s="4">
        <f t="shared" si="4"/>
        <v>0.57250000000000001</v>
      </c>
      <c r="F59" s="4">
        <f>(D59/D6)</f>
        <v>1.832700384779047E-5</v>
      </c>
      <c r="G59" s="3">
        <v>23.4</v>
      </c>
      <c r="H59" s="3">
        <v>10.45</v>
      </c>
      <c r="I59" s="4">
        <f t="shared" si="5"/>
        <v>0.4465811965811966</v>
      </c>
      <c r="J59" s="4">
        <f>(H59/H6)</f>
        <v>3.2184238968559502E-5</v>
      </c>
      <c r="K59" s="4">
        <f t="shared" si="6"/>
        <v>0.65741626794258379</v>
      </c>
      <c r="L59" s="4">
        <f t="shared" si="7"/>
        <v>0.1259188034188034</v>
      </c>
    </row>
    <row r="60" spans="1:12" s="13" customFormat="1" ht="60.95" customHeight="1">
      <c r="A60" s="5" t="s">
        <v>112</v>
      </c>
      <c r="B60" s="6" t="s">
        <v>113</v>
      </c>
      <c r="C60" s="7">
        <f>SUM(C61:C63)</f>
        <v>305.2</v>
      </c>
      <c r="D60" s="7">
        <f>SUM(D61:D63)</f>
        <v>178.03</v>
      </c>
      <c r="E60" s="8">
        <f t="shared" si="4"/>
        <v>0.58332241153342068</v>
      </c>
      <c r="F60" s="8">
        <f>(D60/D6)</f>
        <v>4.7492816521428491E-4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114</v>
      </c>
      <c r="B61" s="2" t="s">
        <v>115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116</v>
      </c>
      <c r="B62" s="2" t="s">
        <v>117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118</v>
      </c>
      <c r="B63" s="2" t="s">
        <v>119</v>
      </c>
      <c r="C63" s="3">
        <v>305.2</v>
      </c>
      <c r="D63" s="3">
        <v>178.03</v>
      </c>
      <c r="E63" s="4">
        <f t="shared" ref="E63" si="8">(D63/C63)</f>
        <v>0.58332241153342068</v>
      </c>
      <c r="F63" s="4">
        <f>(D63/D6)</f>
        <v>4.7492816521428491E-4</v>
      </c>
      <c r="G63" s="3"/>
      <c r="H63" s="3"/>
      <c r="I63" s="4"/>
      <c r="J63" s="4"/>
      <c r="K63" s="4"/>
      <c r="L63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2018-08-14T06:47:56Z</cp:lastPrinted>
  <dcterms:created xsi:type="dcterms:W3CDTF">2017-03-10T06:35:34Z</dcterms:created>
  <dcterms:modified xsi:type="dcterms:W3CDTF">2020-08-19T07:08:52Z</dcterms:modified>
</cp:coreProperties>
</file>