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D60" i="1"/>
  <c r="D37"/>
  <c r="F37" s="1"/>
  <c r="C37"/>
  <c r="F38"/>
  <c r="E38"/>
  <c r="E37" l="1"/>
  <c r="K42" l="1"/>
  <c r="F60"/>
  <c r="C60"/>
  <c r="E42"/>
  <c r="H58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6"/>
  <c r="D54"/>
  <c r="D49"/>
  <c r="D45"/>
  <c r="D39"/>
  <c r="D32"/>
  <c r="D23"/>
  <c r="D18"/>
  <c r="D16"/>
  <c r="D7"/>
  <c r="C58"/>
  <c r="C56"/>
  <c r="C54"/>
  <c r="C49"/>
  <c r="C45"/>
  <c r="C39"/>
  <c r="C32"/>
  <c r="C23"/>
  <c r="C18"/>
  <c r="C16"/>
  <c r="C7"/>
  <c r="E59"/>
  <c r="E57"/>
  <c r="E55"/>
  <c r="E53"/>
  <c r="E52"/>
  <c r="E51"/>
  <c r="E50"/>
  <c r="E48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E21"/>
  <c r="E20"/>
  <c r="E19"/>
  <c r="L19" s="1"/>
  <c r="E17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L44" s="1"/>
  <c r="I43"/>
  <c r="I41"/>
  <c r="I40"/>
  <c r="I36"/>
  <c r="I35"/>
  <c r="I34"/>
  <c r="I33"/>
  <c r="I31"/>
  <c r="I30"/>
  <c r="I29"/>
  <c r="I28"/>
  <c r="I27"/>
  <c r="I26"/>
  <c r="I25"/>
  <c r="I24"/>
  <c r="I22"/>
  <c r="L22" s="1"/>
  <c r="I21"/>
  <c r="I20"/>
  <c r="I19"/>
  <c r="I17"/>
  <c r="L17" s="1"/>
  <c r="I15"/>
  <c r="I14"/>
  <c r="I13"/>
  <c r="I12"/>
  <c r="I11"/>
  <c r="I10"/>
  <c r="I9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D6" l="1"/>
  <c r="F33" s="1"/>
  <c r="C6"/>
  <c r="L30"/>
  <c r="L26"/>
  <c r="L27"/>
  <c r="L14"/>
  <c r="L9"/>
  <c r="K58"/>
  <c r="L59"/>
  <c r="L52"/>
  <c r="L47"/>
  <c r="L35"/>
  <c r="L34"/>
  <c r="L25"/>
  <c r="L21"/>
  <c r="L13"/>
  <c r="E60"/>
  <c r="L53"/>
  <c r="L48"/>
  <c r="L10"/>
  <c r="L11"/>
  <c r="L15"/>
  <c r="L57"/>
  <c r="L55"/>
  <c r="L51"/>
  <c r="L50"/>
  <c r="L46"/>
  <c r="H6"/>
  <c r="J58" s="1"/>
  <c r="L43"/>
  <c r="L40"/>
  <c r="L36"/>
  <c r="L33"/>
  <c r="L31"/>
  <c r="L29"/>
  <c r="L24"/>
  <c r="E58"/>
  <c r="K16"/>
  <c r="K7"/>
  <c r="E32"/>
  <c r="E16"/>
  <c r="I58"/>
  <c r="I56"/>
  <c r="K56"/>
  <c r="E56"/>
  <c r="I54"/>
  <c r="K54"/>
  <c r="E54"/>
  <c r="I49"/>
  <c r="K49"/>
  <c r="E49"/>
  <c r="I45"/>
  <c r="K45"/>
  <c r="E45"/>
  <c r="I39"/>
  <c r="K39"/>
  <c r="G6"/>
  <c r="E39"/>
  <c r="I32"/>
  <c r="K32"/>
  <c r="I23"/>
  <c r="K23"/>
  <c r="E23"/>
  <c r="I18"/>
  <c r="K18"/>
  <c r="E18"/>
  <c r="I16"/>
  <c r="I7"/>
  <c r="E7"/>
  <c r="L41"/>
  <c r="L28"/>
  <c r="L20"/>
  <c r="L12"/>
  <c r="L8"/>
  <c r="L16" l="1"/>
  <c r="F52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L6" s="1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</calcChain>
</file>

<file path=xl/sharedStrings.xml><?xml version="1.0" encoding="utf-8"?>
<sst xmlns="http://schemas.openxmlformats.org/spreadsheetml/2006/main" count="128" uniqueCount="128">
  <si>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</si>
  <si>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</si>
  <si>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</si>
  <si>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</si>
  <si>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</si>
  <si>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</si>
  <si>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</si>
  <si>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</si>
  <si>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</si>
  <si>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</si>
  <si>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</si>
  <si>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</si>
  <si>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</si>
  <si>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</si>
  <si>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</si>
  <si>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</si>
  <si>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</si>
  <si>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</si>
  <si>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</si>
  <si>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</si>
  <si>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</si>
  <si>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</si>
  <si>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</si>
  <si>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</si>
  <si>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</si>
  <si>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</si>
  <si>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</si>
  <si>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</si>
  <si>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</si>
  <si>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</si>
  <si>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</si>
  <si>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</si>
  <si>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</si>
  <si>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</si>
  <si>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</si>
  <si>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</si>
  <si>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</si>
  <si>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</si>
  <si>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</si>
  <si>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</si>
  <si>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</si>
  <si>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</si>
  <si>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</si>
  <si>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</si>
  <si>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</si>
  <si>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</si>
  <si>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</si>
  <si>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</si>
  <si>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</si>
  <si>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</si>
  <si>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</si>
  <si>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</si>
  <si>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</si>
  <si>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</si>
  <si>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</si>
  <si>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</si>
  <si>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</si>
  <si>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</si>
  <si>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</si>
  <si>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</si>
  <si>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</si>
  <si>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</si>
  <si>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</si>
  <si>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</si>
  <si>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</si>
  <si>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</si>
  <si>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</si>
  <si>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</si>
  <si>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</si>
  <si>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</si>
  <si>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</si>
  <si>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</si>
  <si>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</si>
  <si>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</si>
  <si>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</si>
  <si>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</si>
  <si>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</si>
  <si>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</si>
  <si>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</si>
  <si>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</si>
  <si>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</si>
  <si>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</si>
  <si>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</si>
  <si>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</si>
  <si>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</si>
  <si>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</si>
  <si>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</si>
  <si>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</si>
  <si>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</si>
  <si>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</si>
  <si>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</si>
  <si>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</si>
  <si>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</si>
  <si>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</si>
  <si>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</si>
  <si>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</si>
  <si>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</si>
  <si>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</si>
  <si>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</si>
  <si>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</si>
  <si>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</si>
  <si>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</si>
  <si>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</si>
  <si>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</si>
  <si>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</si>
  <si>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</si>
  <si>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</si>
  <si>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</si>
  <si>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</si>
  <si>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</si>
  <si>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</si>
  <si>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</si>
  <si>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</si>
  <si>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</si>
  <si>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</si>
  <si>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</si>
  <si>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</si>
  <si>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</si>
  <si>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</si>
  <si>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</si>
  <si>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</si>
  <si>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</si>
  <si>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</si>
  <si>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</si>
  <si>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Информация об исполнении за январь-апрель месяц 2019 года, 2020 года в разрезе разделов, подразделов классификации расходов</t>
  </si>
  <si>
    <t>за январь-апрель месяц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</si>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</sst>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topLeftCell="A43" workbookViewId="0">
      <selection activeCell="D9" sqref="D9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125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(C7+C16+C18+C23+C32+C39+C37+C45+C49+C54+C58+C56+C60)</f>
        <v>841029.65000000014</v>
      </c>
      <c r="D6" s="3">
        <f>(D7+D16+D18+D23+D32+D37+D39+D45+D49+D54+D58+D56+D60)</f>
        <v>194228.85</v>
      </c>
      <c r="E6" s="4">
        <f t="shared" ref="E6:E39" si="0">(D6/C6)</f>
        <v>0.23094173909326499</v>
      </c>
      <c r="F6" s="4">
        <v>1</v>
      </c>
      <c r="G6" s="3">
        <f>(G7+G16+G18+G23+G32+G39+G45+G49+G54+G58+G56)</f>
        <v>635373.66</v>
      </c>
      <c r="H6" s="3">
        <f>(H7+H16+H18+H23+H32+H39+H45+H49+H54+H58+H56)</f>
        <v>179971.08000000002</v>
      </c>
      <c r="I6" s="4">
        <f t="shared" ref="I6:I39" si="1">(H6/G6)</f>
        <v>0.28325234634372476</v>
      </c>
      <c r="J6" s="4">
        <v>1</v>
      </c>
      <c r="K6" s="4">
        <f t="shared" ref="K6:K39" si="2">(D6/H6)</f>
        <v>1.0792225617582558</v>
      </c>
      <c r="L6" s="14">
        <f t="shared" ref="L6:L39" si="3">(E6-I6)</f>
        <v>-5.2310607250459773E-2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79285.900000000009</v>
      </c>
      <c r="D7" s="7">
        <f>SUM(D8:D15)</f>
        <v>27147.9</v>
      </c>
      <c r="E7" s="8">
        <f t="shared" si="0"/>
        <v>0.34240514391587912</v>
      </c>
      <c r="F7" s="8">
        <f>(D7/D6)</f>
        <v>0.13977274745744517</v>
      </c>
      <c r="G7" s="7">
        <f>SUM(G8:G15)</f>
        <v>75540.72</v>
      </c>
      <c r="H7" s="7">
        <f>SUM(H8:H15)</f>
        <v>24207.08</v>
      </c>
      <c r="I7" s="8">
        <f t="shared" si="1"/>
        <v>0.32045074497568993</v>
      </c>
      <c r="J7" s="8">
        <f>(H7/H6)</f>
        <v>0.13450538831016629</v>
      </c>
      <c r="K7" s="8">
        <f t="shared" si="2"/>
        <v>1.1214859454341457</v>
      </c>
      <c r="L7" s="15">
        <f t="shared" si="3"/>
        <v>2.195439894018919E-2</v>
      </c>
    </row>
    <row r="8" spans="1:15" s="13" customFormat="1" ht="41.1" customHeight="1">
      <c r="A8" s="1" t="s">
        <v>16</v>
      </c>
      <c r="B8" s="2" t="s">
        <v>17</v>
      </c>
      <c r="C8" s="3">
        <v>6104.6</v>
      </c>
      <c r="D8" s="3">
        <v>2104.71</v>
      </c>
      <c r="E8" s="4">
        <f t="shared" si="0"/>
        <v>0.34477443239524291</v>
      </c>
      <c r="F8" s="4">
        <f>(D8/D6)</f>
        <v>1.0836237767973192E-2</v>
      </c>
      <c r="G8" s="3">
        <v>6419.5</v>
      </c>
      <c r="H8" s="3">
        <v>2227.16</v>
      </c>
      <c r="I8" s="4">
        <f t="shared" si="1"/>
        <v>0.34693667731131705</v>
      </c>
      <c r="J8" s="4">
        <f>(H8/H6)</f>
        <v>1.2375099377077693E-2</v>
      </c>
      <c r="K8" s="4">
        <f t="shared" si="2"/>
        <v>0.94501966630147816</v>
      </c>
      <c r="L8" s="14">
        <f t="shared" si="3"/>
        <v>-2.1622449160741408E-3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308.25</v>
      </c>
      <c r="E9" s="4">
        <f t="shared" si="0"/>
        <v>0.30674693999402924</v>
      </c>
      <c r="F9" s="4">
        <f>(D9/D6)</f>
        <v>1.587045384864298E-3</v>
      </c>
      <c r="G9" s="3">
        <v>1010.9</v>
      </c>
      <c r="H9" s="3">
        <v>304.77999999999997</v>
      </c>
      <c r="I9" s="4">
        <f t="shared" si="1"/>
        <v>0.30149371846869122</v>
      </c>
      <c r="J9" s="4">
        <f>(H9/H6)</f>
        <v>1.6934943103080781E-3</v>
      </c>
      <c r="K9" s="4">
        <f t="shared" si="2"/>
        <v>1.0113852615000984</v>
      </c>
      <c r="L9" s="14">
        <f t="shared" si="3"/>
        <v>5.2532215253380254E-3</v>
      </c>
    </row>
    <row r="10" spans="1:15" s="13" customFormat="1" ht="60.95" customHeight="1">
      <c r="A10" s="1" t="s">
        <v>20</v>
      </c>
      <c r="B10" s="2" t="s">
        <v>21</v>
      </c>
      <c r="C10" s="3">
        <v>32421.99</v>
      </c>
      <c r="D10" s="3">
        <v>10511.83</v>
      </c>
      <c r="E10" s="4">
        <f t="shared" si="0"/>
        <v>0.32421914879376618</v>
      </c>
      <c r="F10" s="4">
        <f>(D10/D6)</f>
        <v>5.4120847649563902E-2</v>
      </c>
      <c r="G10" s="3">
        <v>29267.919999999998</v>
      </c>
      <c r="H10" s="3">
        <v>9250.31</v>
      </c>
      <c r="I10" s="4">
        <f t="shared" si="1"/>
        <v>0.31605628278333409</v>
      </c>
      <c r="J10" s="4">
        <f>(H10/H6)</f>
        <v>5.1398869196095279E-2</v>
      </c>
      <c r="K10" s="4">
        <f t="shared" si="2"/>
        <v>1.1363759701026237</v>
      </c>
      <c r="L10" s="14">
        <f t="shared" si="3"/>
        <v>8.1628660104320905E-3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9935.66</v>
      </c>
      <c r="D12" s="3">
        <v>3041.88</v>
      </c>
      <c r="E12" s="4">
        <f t="shared" si="0"/>
        <v>0.30615781941008452</v>
      </c>
      <c r="F12" s="4">
        <f>(D12/D6)</f>
        <v>1.5661319108875946E-2</v>
      </c>
      <c r="G12" s="3">
        <v>9843.2999999999993</v>
      </c>
      <c r="H12" s="3">
        <v>2868.95</v>
      </c>
      <c r="I12" s="4">
        <f t="shared" si="1"/>
        <v>0.29146221287576324</v>
      </c>
      <c r="J12" s="4">
        <f>(H12/H6)</f>
        <v>1.5941172326131507E-2</v>
      </c>
      <c r="K12" s="4">
        <f t="shared" si="2"/>
        <v>1.060276407744994</v>
      </c>
      <c r="L12" s="14">
        <f t="shared" si="3"/>
        <v>1.4695606534321282E-2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545.5</v>
      </c>
      <c r="D14" s="3"/>
      <c r="E14" s="4">
        <f t="shared" si="0"/>
        <v>0</v>
      </c>
      <c r="F14" s="4">
        <f>(D14/D6)</f>
        <v>0</v>
      </c>
      <c r="G14" s="3">
        <v>542.79999999999995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29255.55</v>
      </c>
      <c r="D15" s="3">
        <v>11181.23</v>
      </c>
      <c r="E15" s="4">
        <f t="shared" si="0"/>
        <v>0.38219175506869635</v>
      </c>
      <c r="F15" s="4">
        <f>(D15/D6)</f>
        <v>5.756729754616783E-2</v>
      </c>
      <c r="G15" s="3">
        <v>28446.3</v>
      </c>
      <c r="H15" s="3">
        <v>9555.8799999999992</v>
      </c>
      <c r="I15" s="4">
        <f t="shared" si="1"/>
        <v>0.33592699226261408</v>
      </c>
      <c r="J15" s="4">
        <f>(H15/H6)</f>
        <v>5.3096753100553701E-2</v>
      </c>
      <c r="K15" s="4">
        <f t="shared" si="2"/>
        <v>1.1700889923272373</v>
      </c>
      <c r="L15" s="14">
        <f t="shared" si="3"/>
        <v>4.6264762806082271E-2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265.36</v>
      </c>
      <c r="E16" s="8">
        <f t="shared" si="0"/>
        <v>0.27311650885137917</v>
      </c>
      <c r="F16" s="8">
        <f>(D16/D6)</f>
        <v>1.3662234009005356E-3</v>
      </c>
      <c r="G16" s="7">
        <f>SUM(G17:G17)</f>
        <v>1076.8</v>
      </c>
      <c r="H16" s="7">
        <f>SUM(H17:H17)</f>
        <v>256.89999999999998</v>
      </c>
      <c r="I16" s="8">
        <f t="shared" si="1"/>
        <v>0.23857726597325407</v>
      </c>
      <c r="J16" s="8">
        <f>(H16/H6)</f>
        <v>1.4274515661071765E-3</v>
      </c>
      <c r="K16" s="8">
        <f t="shared" si="2"/>
        <v>1.0329311015959519</v>
      </c>
      <c r="L16" s="8">
        <f t="shared" si="3"/>
        <v>3.4539242878125098E-2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265.36</v>
      </c>
      <c r="E17" s="4">
        <f t="shared" si="0"/>
        <v>0.27311650885137917</v>
      </c>
      <c r="F17" s="4">
        <f>(D17/D6)</f>
        <v>1.3662234009005356E-3</v>
      </c>
      <c r="G17" s="3">
        <v>1076.8</v>
      </c>
      <c r="H17" s="3">
        <v>256.89999999999998</v>
      </c>
      <c r="I17" s="4">
        <f t="shared" si="1"/>
        <v>0.23857726597325407</v>
      </c>
      <c r="J17" s="4">
        <f>(H17/H6)</f>
        <v>1.4274515661071765E-3</v>
      </c>
      <c r="K17" s="4">
        <f t="shared" si="2"/>
        <v>1.0329311015959519</v>
      </c>
      <c r="L17" s="4">
        <f t="shared" si="3"/>
        <v>3.4539242878125098E-2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13378.51</v>
      </c>
      <c r="D18" s="7">
        <f>SUM(D19:D22)</f>
        <v>3747.8599999999997</v>
      </c>
      <c r="E18" s="8">
        <f t="shared" si="0"/>
        <v>0.28014031457912725</v>
      </c>
      <c r="F18" s="8">
        <f>(D18/D6)</f>
        <v>1.9296103539716163E-2</v>
      </c>
      <c r="G18" s="7">
        <f>SUM(G19:G22)</f>
        <v>9443.26</v>
      </c>
      <c r="H18" s="7">
        <f>SUM(H19:H22)</f>
        <v>2927.54</v>
      </c>
      <c r="I18" s="8">
        <f t="shared" si="1"/>
        <v>0.31001370289497482</v>
      </c>
      <c r="J18" s="8">
        <f>(H18/H6)</f>
        <v>1.6266724631535244E-2</v>
      </c>
      <c r="K18" s="8">
        <f t="shared" si="2"/>
        <v>1.2802079561679771</v>
      </c>
      <c r="L18" s="15">
        <f t="shared" si="3"/>
        <v>-2.9873388315847571E-2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5385.88</v>
      </c>
      <c r="D20" s="3">
        <v>1777.55</v>
      </c>
      <c r="E20" s="4">
        <f t="shared" si="0"/>
        <v>0.33003891657445023</v>
      </c>
      <c r="F20" s="4">
        <f>(D20/D6)</f>
        <v>9.1518330052409828E-3</v>
      </c>
      <c r="G20" s="3">
        <v>4650.8500000000004</v>
      </c>
      <c r="H20" s="3">
        <v>1471.04</v>
      </c>
      <c r="I20" s="4">
        <f t="shared" si="1"/>
        <v>0.3162948708300633</v>
      </c>
      <c r="J20" s="4">
        <f>(H20/H6)</f>
        <v>8.173757694847416E-3</v>
      </c>
      <c r="K20" s="4">
        <f t="shared" si="2"/>
        <v>1.20836279095062</v>
      </c>
      <c r="L20" s="14">
        <f t="shared" si="3"/>
        <v>1.3744045744386924E-2</v>
      </c>
    </row>
    <row r="21" spans="1:12" s="13" customFormat="1" ht="21" customHeight="1">
      <c r="A21" s="1" t="s">
        <v>42</v>
      </c>
      <c r="B21" s="2" t="s">
        <v>43</v>
      </c>
      <c r="C21" s="3">
        <v>7992.63</v>
      </c>
      <c r="D21" s="3">
        <v>1970.31</v>
      </c>
      <c r="E21" s="4">
        <f t="shared" si="0"/>
        <v>0.24651585272932688</v>
      </c>
      <c r="F21" s="4">
        <f>(D21/D6)</f>
        <v>1.0144270534475181E-2</v>
      </c>
      <c r="G21" s="3">
        <v>4792.41</v>
      </c>
      <c r="H21" s="3">
        <v>1456.5</v>
      </c>
      <c r="I21" s="4">
        <f t="shared" si="1"/>
        <v>0.30391807044889735</v>
      </c>
      <c r="J21" s="4">
        <f>(H21/H6)</f>
        <v>8.0929669366878263E-3</v>
      </c>
      <c r="K21" s="4">
        <f t="shared" si="2"/>
        <v>1.3527703398558186</v>
      </c>
      <c r="L21" s="4">
        <f t="shared" si="3"/>
        <v>-5.7402217719570464E-2</v>
      </c>
    </row>
    <row r="22" spans="1:12" s="13" customFormat="1" ht="41.1" customHeight="1">
      <c r="A22" s="1" t="s">
        <v>44</v>
      </c>
      <c r="B22" s="2" t="s">
        <v>45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60754.98</v>
      </c>
      <c r="D23" s="7">
        <f>SUM(D24:D31)</f>
        <v>7794.8099999999995</v>
      </c>
      <c r="E23" s="8">
        <f t="shared" si="0"/>
        <v>0.12829911227030277</v>
      </c>
      <c r="F23" s="8">
        <f>(D23/D6)</f>
        <v>4.0132091602251667E-2</v>
      </c>
      <c r="G23" s="7">
        <f>SUM(G24:G31)</f>
        <v>32632.39</v>
      </c>
      <c r="H23" s="7">
        <f>SUM(H24:H31)</f>
        <v>11617.329999999998</v>
      </c>
      <c r="I23" s="8">
        <f t="shared" si="1"/>
        <v>0.35600610313863001</v>
      </c>
      <c r="J23" s="8">
        <f>(H23/H6)</f>
        <v>6.4551093431233497E-2</v>
      </c>
      <c r="K23" s="8">
        <f t="shared" si="2"/>
        <v>0.67096398225754117</v>
      </c>
      <c r="L23" s="15">
        <f t="shared" si="3"/>
        <v>-0.22770699086832724</v>
      </c>
    </row>
    <row r="24" spans="1:12" s="13" customFormat="1" ht="21" customHeight="1">
      <c r="A24" s="1" t="s">
        <v>48</v>
      </c>
      <c r="B24" s="2" t="s">
        <v>49</v>
      </c>
      <c r="C24" s="3">
        <v>528.72</v>
      </c>
      <c r="D24" s="3">
        <v>25.41</v>
      </c>
      <c r="E24" s="4">
        <f t="shared" si="0"/>
        <v>4.8059464366772581E-2</v>
      </c>
      <c r="F24" s="4">
        <f>(D24/D6)</f>
        <v>1.3082505508321755E-4</v>
      </c>
      <c r="G24" s="3">
        <v>391</v>
      </c>
      <c r="H24" s="3">
        <v>18.25</v>
      </c>
      <c r="I24" s="4">
        <f t="shared" si="1"/>
        <v>4.6675191815856776E-2</v>
      </c>
      <c r="J24" s="4">
        <f>(H24/H6)</f>
        <v>1.0140518132135451E-4</v>
      </c>
      <c r="K24" s="4">
        <f t="shared" si="2"/>
        <v>1.3923287671232876</v>
      </c>
      <c r="L24" s="14">
        <f t="shared" si="3"/>
        <v>1.3842725509158049E-3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7453.4</v>
      </c>
      <c r="D26" s="3">
        <v>1584.04</v>
      </c>
      <c r="E26" s="4">
        <f t="shared" si="0"/>
        <v>0.21252582713929213</v>
      </c>
      <c r="F26" s="4">
        <f>(D26/D6)</f>
        <v>8.1555340517127078E-3</v>
      </c>
      <c r="G26" s="3">
        <v>8570.4</v>
      </c>
      <c r="H26" s="3">
        <v>4702.83</v>
      </c>
      <c r="I26" s="4">
        <f t="shared" si="1"/>
        <v>0.54872934752170266</v>
      </c>
      <c r="J26" s="4">
        <f>(H26/H6)</f>
        <v>2.6131031719096198E-2</v>
      </c>
      <c r="K26" s="4">
        <f t="shared" si="2"/>
        <v>0.3368269743962678</v>
      </c>
      <c r="L26" s="14">
        <f t="shared" si="3"/>
        <v>-0.33620352038241053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>
        <v>50</v>
      </c>
      <c r="H27" s="3"/>
      <c r="I27" s="4">
        <f t="shared" si="1"/>
        <v>0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50</v>
      </c>
      <c r="D28" s="3">
        <v>50</v>
      </c>
      <c r="E28" s="4">
        <f t="shared" si="0"/>
        <v>1</v>
      </c>
      <c r="F28" s="4">
        <f>(D28/D6)</f>
        <v>2.5742828627158118E-4</v>
      </c>
      <c r="G28" s="3">
        <v>52.6</v>
      </c>
      <c r="H28" s="3">
        <v>52.6</v>
      </c>
      <c r="I28" s="4">
        <f t="shared" si="1"/>
        <v>1</v>
      </c>
      <c r="J28" s="4">
        <f>(H28/H6)</f>
        <v>2.9226918013716425E-4</v>
      </c>
      <c r="K28" s="4">
        <f t="shared" si="2"/>
        <v>0.95057034220532322</v>
      </c>
      <c r="L28" s="14">
        <f t="shared" si="3"/>
        <v>0</v>
      </c>
    </row>
    <row r="29" spans="1:12" s="13" customFormat="1" ht="21" customHeight="1">
      <c r="A29" s="1" t="s">
        <v>58</v>
      </c>
      <c r="B29" s="2" t="s">
        <v>59</v>
      </c>
      <c r="C29" s="3">
        <v>44739</v>
      </c>
      <c r="D29" s="3">
        <v>3942.33</v>
      </c>
      <c r="E29" s="4">
        <f t="shared" si="0"/>
        <v>8.8118420170321191E-2</v>
      </c>
      <c r="F29" s="4">
        <f>(D29/D6)</f>
        <v>2.0297345116340852E-2</v>
      </c>
      <c r="G29" s="3">
        <v>13676.95</v>
      </c>
      <c r="H29" s="3">
        <v>4618.53</v>
      </c>
      <c r="I29" s="4">
        <f t="shared" si="1"/>
        <v>0.33768713053714455</v>
      </c>
      <c r="J29" s="4">
        <f>(H29/H6)</f>
        <v>2.5662623128115913E-2</v>
      </c>
      <c r="K29" s="4">
        <f t="shared" si="2"/>
        <v>0.85358977856590734</v>
      </c>
      <c r="L29" s="4">
        <f t="shared" si="3"/>
        <v>-0.24956871036682338</v>
      </c>
    </row>
    <row r="30" spans="1:12" s="13" customFormat="1" ht="21" customHeight="1">
      <c r="A30" s="1" t="s">
        <v>60</v>
      </c>
      <c r="B30" s="2" t="s">
        <v>61</v>
      </c>
      <c r="C30" s="3">
        <v>1259.5</v>
      </c>
      <c r="D30" s="3">
        <v>137.84</v>
      </c>
      <c r="E30" s="4">
        <f t="shared" si="0"/>
        <v>0.10944025406907504</v>
      </c>
      <c r="F30" s="4">
        <f>(D30/D6)</f>
        <v>7.0967829959349502E-4</v>
      </c>
      <c r="G30" s="3">
        <v>3245.94</v>
      </c>
      <c r="H30" s="3">
        <v>679.63</v>
      </c>
      <c r="I30" s="4">
        <f t="shared" si="1"/>
        <v>0.20937848512295359</v>
      </c>
      <c r="J30" s="4">
        <f>(H30/H6)</f>
        <v>3.7763289524072419E-3</v>
      </c>
      <c r="K30" s="4">
        <f t="shared" si="2"/>
        <v>0.20281623824728162</v>
      </c>
      <c r="L30" s="4">
        <f t="shared" si="3"/>
        <v>-9.9938231053878557E-2</v>
      </c>
    </row>
    <row r="31" spans="1:12" s="13" customFormat="1" ht="21" customHeight="1">
      <c r="A31" s="1" t="s">
        <v>62</v>
      </c>
      <c r="B31" s="2" t="s">
        <v>63</v>
      </c>
      <c r="C31" s="3">
        <v>6724.36</v>
      </c>
      <c r="D31" s="3">
        <v>2055.19</v>
      </c>
      <c r="E31" s="4">
        <f t="shared" si="0"/>
        <v>0.30563354728182313</v>
      </c>
      <c r="F31" s="4">
        <f>(D31/D6)</f>
        <v>1.0581280793249818E-2</v>
      </c>
      <c r="G31" s="3">
        <v>6645.5</v>
      </c>
      <c r="H31" s="3">
        <v>1545.49</v>
      </c>
      <c r="I31" s="4">
        <f t="shared" si="1"/>
        <v>0.23256188398164171</v>
      </c>
      <c r="J31" s="4">
        <f>(H31/H6)</f>
        <v>8.5874352701556262E-3</v>
      </c>
      <c r="K31" s="4">
        <f t="shared" si="2"/>
        <v>1.3297983163915652</v>
      </c>
      <c r="L31" s="4">
        <f t="shared" si="3"/>
        <v>7.3071663300181416E-2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235104.53</v>
      </c>
      <c r="D32" s="7">
        <f>SUM(D33:D36)</f>
        <v>12339.07</v>
      </c>
      <c r="E32" s="8">
        <f t="shared" si="0"/>
        <v>5.2483335816625905E-2</v>
      </c>
      <c r="F32" s="8">
        <f>(D32/D6)</f>
        <v>6.3528512885701577E-2</v>
      </c>
      <c r="G32" s="7">
        <f>SUM(G33:G36)</f>
        <v>98983.900000000009</v>
      </c>
      <c r="H32" s="7">
        <f>SUM(H33:H36)</f>
        <v>8640.42</v>
      </c>
      <c r="I32" s="8">
        <f t="shared" si="1"/>
        <v>8.7291165532980608E-2</v>
      </c>
      <c r="J32" s="8">
        <f>(H32/H6)</f>
        <v>4.8010046947542899E-2</v>
      </c>
      <c r="K32" s="8">
        <f t="shared" si="2"/>
        <v>1.4280636820895281</v>
      </c>
      <c r="L32" s="8">
        <f t="shared" si="3"/>
        <v>-3.4807829716354703E-2</v>
      </c>
    </row>
    <row r="33" spans="1:12" s="13" customFormat="1" ht="21" customHeight="1">
      <c r="A33" s="1" t="s">
        <v>66</v>
      </c>
      <c r="B33" s="2" t="s">
        <v>67</v>
      </c>
      <c r="C33" s="3">
        <v>195347.1</v>
      </c>
      <c r="D33" s="3">
        <v>4794.62</v>
      </c>
      <c r="E33" s="4">
        <f t="shared" si="0"/>
        <v>2.4544106362469675E-2</v>
      </c>
      <c r="F33" s="4">
        <f>(D33/D6)</f>
        <v>2.4685416198468969E-2</v>
      </c>
      <c r="G33" s="3">
        <v>67784.28</v>
      </c>
      <c r="H33" s="3">
        <v>664.18</v>
      </c>
      <c r="I33" s="4">
        <f t="shared" si="1"/>
        <v>9.7984370417447814E-3</v>
      </c>
      <c r="J33" s="4">
        <f>(H33/H6)</f>
        <v>3.6904818263023141E-3</v>
      </c>
      <c r="K33" s="4">
        <f t="shared" si="2"/>
        <v>7.2188563341262917</v>
      </c>
      <c r="L33" s="4">
        <f t="shared" si="3"/>
        <v>1.4745669320724894E-2</v>
      </c>
    </row>
    <row r="34" spans="1:12" s="13" customFormat="1" ht="21" customHeight="1">
      <c r="A34" s="1" t="s">
        <v>68</v>
      </c>
      <c r="B34" s="2" t="s">
        <v>69</v>
      </c>
      <c r="C34" s="3">
        <v>6402.27</v>
      </c>
      <c r="D34" s="3">
        <v>2157</v>
      </c>
      <c r="E34" s="4">
        <f t="shared" si="0"/>
        <v>0.33691175161309972</v>
      </c>
      <c r="F34" s="4">
        <f>(D34/D6)</f>
        <v>1.1105456269756012E-2</v>
      </c>
      <c r="G34" s="3">
        <v>9530.83</v>
      </c>
      <c r="H34" s="3">
        <v>2041.3</v>
      </c>
      <c r="I34" s="4">
        <f t="shared" si="1"/>
        <v>0.21417861823157058</v>
      </c>
      <c r="J34" s="4">
        <f>(H34/H6)</f>
        <v>1.1342377897604436E-2</v>
      </c>
      <c r="K34" s="4">
        <f t="shared" si="2"/>
        <v>1.0566795669426345</v>
      </c>
      <c r="L34" s="4">
        <f t="shared" si="3"/>
        <v>0.12273313338152914</v>
      </c>
    </row>
    <row r="35" spans="1:12" s="13" customFormat="1" ht="21" customHeight="1">
      <c r="A35" s="1" t="s">
        <v>70</v>
      </c>
      <c r="B35" s="2" t="s">
        <v>71</v>
      </c>
      <c r="C35" s="3">
        <v>32269.24</v>
      </c>
      <c r="D35" s="3">
        <v>5309.28</v>
      </c>
      <c r="E35" s="4">
        <f t="shared" si="0"/>
        <v>0.16453067999122384</v>
      </c>
      <c r="F35" s="4">
        <f>(D35/D6)</f>
        <v>2.7335177034719608E-2</v>
      </c>
      <c r="G35" s="3">
        <v>20935.990000000002</v>
      </c>
      <c r="H35" s="3">
        <v>5847.81</v>
      </c>
      <c r="I35" s="4">
        <f t="shared" si="1"/>
        <v>0.27931853234549692</v>
      </c>
      <c r="J35" s="4">
        <f>(H35/H6)</f>
        <v>3.2493053883990694E-2</v>
      </c>
      <c r="K35" s="4">
        <f t="shared" si="2"/>
        <v>0.90790911469421876</v>
      </c>
      <c r="L35" s="14">
        <f t="shared" si="3"/>
        <v>-0.11478785235427308</v>
      </c>
    </row>
    <row r="36" spans="1:12" s="13" customFormat="1" ht="21" customHeight="1">
      <c r="A36" s="1" t="s">
        <v>72</v>
      </c>
      <c r="B36" s="2" t="s">
        <v>73</v>
      </c>
      <c r="C36" s="3">
        <v>1085.92</v>
      </c>
      <c r="D36" s="3">
        <v>78.17</v>
      </c>
      <c r="E36" s="4">
        <f t="shared" si="0"/>
        <v>7.1985044938853687E-2</v>
      </c>
      <c r="F36" s="4">
        <f>(D36/D6)</f>
        <v>4.0246338275698999E-4</v>
      </c>
      <c r="G36" s="3">
        <v>732.8</v>
      </c>
      <c r="H36" s="3">
        <v>87.13</v>
      </c>
      <c r="I36" s="4">
        <f t="shared" si="1"/>
        <v>0.11890010917030568</v>
      </c>
      <c r="J36" s="4">
        <f>(H36/H6)</f>
        <v>4.8413333964545855E-4</v>
      </c>
      <c r="K36" s="4">
        <f t="shared" si="2"/>
        <v>0.89716515551474818</v>
      </c>
      <c r="L36" s="14">
        <f t="shared" si="3"/>
        <v>-4.6915064231451989E-2</v>
      </c>
    </row>
    <row r="37" spans="1:12" s="13" customFormat="1" ht="21" customHeight="1">
      <c r="A37" s="23" t="s">
        <v>126</v>
      </c>
      <c r="B37" s="24">
        <v>600</v>
      </c>
      <c r="C37" s="7">
        <f>SUM(C38:C38)</f>
        <v>1036.52</v>
      </c>
      <c r="D37" s="7">
        <f>SUM(D38:D38)</f>
        <v>288.82</v>
      </c>
      <c r="E37" s="4">
        <f t="shared" si="0"/>
        <v>0.27864392389920117</v>
      </c>
      <c r="F37" s="4">
        <f>(D37/D7)</f>
        <v>1.0638760272433594E-2</v>
      </c>
      <c r="G37" s="3"/>
      <c r="H37" s="3"/>
      <c r="I37" s="4"/>
      <c r="J37" s="4"/>
      <c r="K37" s="4"/>
      <c r="L37" s="14"/>
    </row>
    <row r="38" spans="1:12" s="13" customFormat="1" ht="21" customHeight="1">
      <c r="A38" s="1" t="s">
        <v>127</v>
      </c>
      <c r="B38" s="2">
        <v>602</v>
      </c>
      <c r="C38" s="3">
        <v>1036.52</v>
      </c>
      <c r="D38" s="3">
        <v>288.82</v>
      </c>
      <c r="E38" s="4">
        <f t="shared" si="0"/>
        <v>0.27864392389920117</v>
      </c>
      <c r="F38" s="4">
        <f>(D38/D8)</f>
        <v>0.1372255560148429</v>
      </c>
      <c r="G38" s="3"/>
      <c r="H38" s="3"/>
      <c r="I38" s="4"/>
      <c r="J38" s="4"/>
      <c r="K38" s="4"/>
      <c r="L38" s="14"/>
    </row>
    <row r="39" spans="1:12" s="13" customFormat="1" ht="21" customHeight="1">
      <c r="A39" s="5" t="s">
        <v>74</v>
      </c>
      <c r="B39" s="6" t="s">
        <v>75</v>
      </c>
      <c r="C39" s="7">
        <f>SUM(C40:C44)</f>
        <v>344401.39</v>
      </c>
      <c r="D39" s="7">
        <f>SUM(D40:D44)</f>
        <v>110024.93999999999</v>
      </c>
      <c r="E39" s="8">
        <f t="shared" si="0"/>
        <v>0.31946717752794196</v>
      </c>
      <c r="F39" s="8">
        <f>(D39/D6)</f>
        <v>0.56647063502667083</v>
      </c>
      <c r="G39" s="7">
        <f>SUM(G40:G44)</f>
        <v>321539.44999999995</v>
      </c>
      <c r="H39" s="7">
        <f>SUM(H40:H44)</f>
        <v>103377.90999999999</v>
      </c>
      <c r="I39" s="8">
        <f t="shared" si="1"/>
        <v>0.32150925803972114</v>
      </c>
      <c r="J39" s="8">
        <f>(H39/H6)</f>
        <v>0.57441401140672144</v>
      </c>
      <c r="K39" s="8">
        <f t="shared" si="2"/>
        <v>1.0642983592916513</v>
      </c>
      <c r="L39" s="15">
        <f t="shared" si="3"/>
        <v>-2.0420805117791763E-3</v>
      </c>
    </row>
    <row r="40" spans="1:12" s="13" customFormat="1" ht="21" customHeight="1">
      <c r="A40" s="1" t="s">
        <v>76</v>
      </c>
      <c r="B40" s="2" t="s">
        <v>77</v>
      </c>
      <c r="C40" s="3">
        <v>108804.61</v>
      </c>
      <c r="D40" s="3">
        <v>36497.519999999997</v>
      </c>
      <c r="E40" s="4">
        <f t="shared" ref="E40:E60" si="4">(D40/C40)</f>
        <v>0.3354409339824847</v>
      </c>
      <c r="F40" s="4">
        <f>(D40/D6)</f>
        <v>0.18790988053525517</v>
      </c>
      <c r="G40" s="3">
        <v>100738.1</v>
      </c>
      <c r="H40" s="3">
        <v>34490.92</v>
      </c>
      <c r="I40" s="4">
        <f t="shared" ref="I40:I59" si="5">(H40/G40)</f>
        <v>0.34238207788314445</v>
      </c>
      <c r="J40" s="4">
        <f>(H40/H6)</f>
        <v>0.19164701350905933</v>
      </c>
      <c r="K40" s="4">
        <f t="shared" ref="K40:K59" si="6">(D40/H40)</f>
        <v>1.058177630518409</v>
      </c>
      <c r="L40" s="14">
        <f t="shared" ref="L40:L59" si="7">(E40-I40)</f>
        <v>-6.941143900659752E-3</v>
      </c>
    </row>
    <row r="41" spans="1:12" s="13" customFormat="1" ht="21" customHeight="1">
      <c r="A41" s="1" t="s">
        <v>78</v>
      </c>
      <c r="B41" s="2" t="s">
        <v>79</v>
      </c>
      <c r="C41" s="3">
        <v>181420.48</v>
      </c>
      <c r="D41" s="3">
        <v>58084.09</v>
      </c>
      <c r="E41" s="4">
        <f t="shared" si="4"/>
        <v>0.3201628063160234</v>
      </c>
      <c r="F41" s="4">
        <f>(D41/D6)</f>
        <v>0.29904975496688568</v>
      </c>
      <c r="G41" s="3">
        <v>174899.1</v>
      </c>
      <c r="H41" s="3">
        <v>54671.76</v>
      </c>
      <c r="I41" s="4">
        <f t="shared" si="5"/>
        <v>0.31259028777163517</v>
      </c>
      <c r="J41" s="4">
        <f>(H41/H6)</f>
        <v>0.30378080744973024</v>
      </c>
      <c r="K41" s="4">
        <f t="shared" si="6"/>
        <v>1.0624148554939514</v>
      </c>
      <c r="L41" s="14">
        <f t="shared" si="7"/>
        <v>7.5725185443882292E-3</v>
      </c>
    </row>
    <row r="42" spans="1:12" s="13" customFormat="1" ht="21" customHeight="1">
      <c r="A42" s="1" t="s">
        <v>123</v>
      </c>
      <c r="B42" s="2">
        <v>703</v>
      </c>
      <c r="C42" s="3">
        <v>15285.5</v>
      </c>
      <c r="D42" s="3">
        <v>5775.72</v>
      </c>
      <c r="E42" s="4">
        <f t="shared" si="4"/>
        <v>0.37785613817016128</v>
      </c>
      <c r="F42" s="4"/>
      <c r="G42" s="3">
        <v>14092.6</v>
      </c>
      <c r="H42" s="3">
        <v>4824.62</v>
      </c>
      <c r="I42" s="4"/>
      <c r="J42" s="4"/>
      <c r="K42" s="4">
        <f t="shared" si="6"/>
        <v>1.1971346966185938</v>
      </c>
      <c r="L42" s="14"/>
    </row>
    <row r="43" spans="1:12" s="13" customFormat="1" ht="21" customHeight="1">
      <c r="A43" s="1" t="s">
        <v>80</v>
      </c>
      <c r="B43" s="2" t="s">
        <v>81</v>
      </c>
      <c r="C43" s="3">
        <v>8835</v>
      </c>
      <c r="D43" s="3">
        <v>1867.13</v>
      </c>
      <c r="E43" s="4">
        <f t="shared" si="4"/>
        <v>0.21133333333333335</v>
      </c>
      <c r="F43" s="4">
        <f>(D43/D6)</f>
        <v>9.6130415229251469E-3</v>
      </c>
      <c r="G43" s="3">
        <v>8798.35</v>
      </c>
      <c r="H43" s="3">
        <v>2254.36</v>
      </c>
      <c r="I43" s="4">
        <f t="shared" si="5"/>
        <v>0.25622531497383033</v>
      </c>
      <c r="J43" s="4">
        <f>(H43/H6)</f>
        <v>1.2526234770608699E-2</v>
      </c>
      <c r="K43" s="4">
        <f t="shared" si="6"/>
        <v>0.82823062864848562</v>
      </c>
      <c r="L43" s="4">
        <f t="shared" si="7"/>
        <v>-4.4891981640496986E-2</v>
      </c>
    </row>
    <row r="44" spans="1:12" s="13" customFormat="1" ht="21" customHeight="1">
      <c r="A44" s="1" t="s">
        <v>82</v>
      </c>
      <c r="B44" s="2" t="s">
        <v>83</v>
      </c>
      <c r="C44" s="3">
        <v>30055.8</v>
      </c>
      <c r="D44" s="3">
        <v>7800.48</v>
      </c>
      <c r="E44" s="4">
        <f t="shared" si="4"/>
        <v>0.2595332681212944</v>
      </c>
      <c r="F44" s="4">
        <f>(D44/D6)</f>
        <v>4.016128396991487E-2</v>
      </c>
      <c r="G44" s="3">
        <v>23011.3</v>
      </c>
      <c r="H44" s="3">
        <v>7136.25</v>
      </c>
      <c r="I44" s="4">
        <f t="shared" si="5"/>
        <v>0.31011937613259571</v>
      </c>
      <c r="J44" s="4">
        <f>(H44/H6)</f>
        <v>3.9652204120795405E-2</v>
      </c>
      <c r="K44" s="4">
        <f t="shared" si="6"/>
        <v>1.0930782974251181</v>
      </c>
      <c r="L44" s="14">
        <f t="shared" si="7"/>
        <v>-5.0586108011301312E-2</v>
      </c>
    </row>
    <row r="45" spans="1:12" s="13" customFormat="1" ht="21" customHeight="1">
      <c r="A45" s="5" t="s">
        <v>84</v>
      </c>
      <c r="B45" s="6" t="s">
        <v>85</v>
      </c>
      <c r="C45" s="7">
        <f>SUM(C46:C48)</f>
        <v>82141.66</v>
      </c>
      <c r="D45" s="7">
        <f>SUM(D46:D48)</f>
        <v>26946.600000000002</v>
      </c>
      <c r="E45" s="8">
        <f t="shared" si="4"/>
        <v>0.32805034619461065</v>
      </c>
      <c r="F45" s="8">
        <f>(D45/D6)</f>
        <v>0.1387363411769158</v>
      </c>
      <c r="G45" s="7">
        <f>SUM(G46:G48)</f>
        <v>75174.34</v>
      </c>
      <c r="H45" s="7">
        <f>SUM(H46:H48)</f>
        <v>24721.14</v>
      </c>
      <c r="I45" s="8">
        <f t="shared" si="5"/>
        <v>0.32885077541086494</v>
      </c>
      <c r="J45" s="8">
        <f>(H45/H6)</f>
        <v>0.13736173611893643</v>
      </c>
      <c r="K45" s="8">
        <f t="shared" si="6"/>
        <v>1.0900225475038774</v>
      </c>
      <c r="L45" s="15">
        <f t="shared" si="7"/>
        <v>-8.0042921625428365E-4</v>
      </c>
    </row>
    <row r="46" spans="1:12" s="13" customFormat="1" ht="21" customHeight="1">
      <c r="A46" s="1" t="s">
        <v>86</v>
      </c>
      <c r="B46" s="2" t="s">
        <v>87</v>
      </c>
      <c r="C46" s="3">
        <v>51311.16</v>
      </c>
      <c r="D46" s="3">
        <v>19384.59</v>
      </c>
      <c r="E46" s="4">
        <f t="shared" si="4"/>
        <v>0.37778506664047351</v>
      </c>
      <c r="F46" s="4">
        <f>(D46/D6)</f>
        <v>9.9802835675544599E-2</v>
      </c>
      <c r="G46" s="3">
        <v>55035.74</v>
      </c>
      <c r="H46" s="3">
        <v>18819.28</v>
      </c>
      <c r="I46" s="4">
        <f t="shared" si="5"/>
        <v>0.34194652420408994</v>
      </c>
      <c r="J46" s="4">
        <f>(H46/H6)</f>
        <v>0.10456835620478577</v>
      </c>
      <c r="K46" s="4">
        <f t="shared" si="6"/>
        <v>1.0300388750260372</v>
      </c>
      <c r="L46" s="14">
        <f t="shared" si="7"/>
        <v>3.5838542436383569E-2</v>
      </c>
    </row>
    <row r="47" spans="1:12" s="13" customFormat="1" ht="21" customHeight="1">
      <c r="A47" s="1" t="s">
        <v>88</v>
      </c>
      <c r="B47" s="2" t="s">
        <v>89</v>
      </c>
      <c r="C47" s="3">
        <v>382.5</v>
      </c>
      <c r="D47" s="3">
        <v>92.56</v>
      </c>
      <c r="E47" s="4">
        <f t="shared" si="4"/>
        <v>0.24198692810457517</v>
      </c>
      <c r="F47" s="4">
        <f>(D47/D6)</f>
        <v>4.7655124354595106E-4</v>
      </c>
      <c r="G47" s="3">
        <v>340.9</v>
      </c>
      <c r="H47" s="3">
        <v>109.9</v>
      </c>
      <c r="I47" s="4">
        <f t="shared" si="5"/>
        <v>0.32238193018480499</v>
      </c>
      <c r="J47" s="4">
        <f>(H47/H6)</f>
        <v>6.1065366724475951E-4</v>
      </c>
      <c r="K47" s="4">
        <f t="shared" si="6"/>
        <v>0.84222020018198362</v>
      </c>
      <c r="L47" s="14">
        <f t="shared" si="7"/>
        <v>-8.0395002080229816E-2</v>
      </c>
    </row>
    <row r="48" spans="1:12" s="13" customFormat="1" ht="21" customHeight="1">
      <c r="A48" s="1" t="s">
        <v>90</v>
      </c>
      <c r="B48" s="2" t="s">
        <v>91</v>
      </c>
      <c r="C48" s="3">
        <v>30448</v>
      </c>
      <c r="D48" s="3">
        <v>7469.45</v>
      </c>
      <c r="E48" s="4">
        <f t="shared" si="4"/>
        <v>0.24531824750394113</v>
      </c>
      <c r="F48" s="4">
        <f>(D48/D6)</f>
        <v>3.8456954257825242E-2</v>
      </c>
      <c r="G48" s="3">
        <v>19797.7</v>
      </c>
      <c r="H48" s="3">
        <v>5791.96</v>
      </c>
      <c r="I48" s="4">
        <f t="shared" si="5"/>
        <v>0.29255721624229075</v>
      </c>
      <c r="J48" s="4">
        <f>(H48/H6)</f>
        <v>3.2182726246905886E-2</v>
      </c>
      <c r="K48" s="4">
        <f t="shared" si="6"/>
        <v>1.2896238924301964</v>
      </c>
      <c r="L48" s="14">
        <f t="shared" si="7"/>
        <v>-4.7238968738349624E-2</v>
      </c>
    </row>
    <row r="49" spans="1:12" s="13" customFormat="1" ht="21" customHeight="1">
      <c r="A49" s="5" t="s">
        <v>92</v>
      </c>
      <c r="B49" s="6" t="s">
        <v>93</v>
      </c>
      <c r="C49" s="7">
        <f>SUM(C50:C53)</f>
        <v>19072.04</v>
      </c>
      <c r="D49" s="7">
        <f>SUM(D50:D53)</f>
        <v>3358.3899999999994</v>
      </c>
      <c r="E49" s="8">
        <f t="shared" si="4"/>
        <v>0.1760897103823188</v>
      </c>
      <c r="F49" s="8">
        <f>(D49/D6)</f>
        <v>1.7290891646632306E-2</v>
      </c>
      <c r="G49" s="7">
        <f>SUM(G50:G53)</f>
        <v>17373.489999999998</v>
      </c>
      <c r="H49" s="7">
        <f>SUM(H50:H53)</f>
        <v>2481.89</v>
      </c>
      <c r="I49" s="8">
        <f t="shared" si="5"/>
        <v>0.14285500495294845</v>
      </c>
      <c r="J49" s="8">
        <f>(H49/H6)</f>
        <v>1.3790493450392139E-2</v>
      </c>
      <c r="K49" s="8">
        <f t="shared" si="6"/>
        <v>1.3531582785699607</v>
      </c>
      <c r="L49" s="8">
        <f t="shared" si="7"/>
        <v>3.3234705429370348E-2</v>
      </c>
    </row>
    <row r="50" spans="1:12" s="13" customFormat="1" ht="21" customHeight="1">
      <c r="A50" s="1" t="s">
        <v>94</v>
      </c>
      <c r="B50" s="2" t="s">
        <v>95</v>
      </c>
      <c r="C50" s="3">
        <v>4448.96</v>
      </c>
      <c r="D50" s="3">
        <v>1208.56</v>
      </c>
      <c r="E50" s="4">
        <f t="shared" si="4"/>
        <v>0.27165000359634611</v>
      </c>
      <c r="F50" s="4">
        <f>(D50/D6)</f>
        <v>6.2223505931276422E-3</v>
      </c>
      <c r="G50" s="3">
        <v>4646</v>
      </c>
      <c r="H50" s="3">
        <v>1166.43</v>
      </c>
      <c r="I50" s="4">
        <f t="shared" si="5"/>
        <v>0.25106112785191564</v>
      </c>
      <c r="J50" s="4">
        <f>(H50/H6)</f>
        <v>6.4812079807489067E-3</v>
      </c>
      <c r="K50" s="4">
        <f t="shared" si="6"/>
        <v>1.0361187555189766</v>
      </c>
      <c r="L50" s="4">
        <f t="shared" si="7"/>
        <v>2.0588875744430468E-2</v>
      </c>
    </row>
    <row r="51" spans="1:12" s="13" customFormat="1" ht="21" customHeight="1">
      <c r="A51" s="1" t="s">
        <v>96</v>
      </c>
      <c r="B51" s="2" t="s">
        <v>97</v>
      </c>
      <c r="C51" s="3">
        <v>570.4</v>
      </c>
      <c r="D51" s="3">
        <v>142.6</v>
      </c>
      <c r="E51" s="4">
        <f t="shared" si="4"/>
        <v>0.25</v>
      </c>
      <c r="F51" s="4">
        <f>(D51/D6)</f>
        <v>7.3418547244654948E-4</v>
      </c>
      <c r="G51" s="3">
        <v>512.79999999999995</v>
      </c>
      <c r="H51" s="3">
        <v>118.78</v>
      </c>
      <c r="I51" s="4">
        <f t="shared" si="5"/>
        <v>0.23163026521060845</v>
      </c>
      <c r="J51" s="4">
        <f>(H51/H6)</f>
        <v>6.5999492807399939E-4</v>
      </c>
      <c r="K51" s="4">
        <f t="shared" si="6"/>
        <v>1.2005388112476847</v>
      </c>
      <c r="L51" s="4">
        <f t="shared" si="7"/>
        <v>1.8369734789391551E-2</v>
      </c>
    </row>
    <row r="52" spans="1:12" s="13" customFormat="1" ht="21" customHeight="1">
      <c r="A52" s="1" t="s">
        <v>98</v>
      </c>
      <c r="B52" s="2" t="s">
        <v>99</v>
      </c>
      <c r="C52" s="3">
        <v>13474.25</v>
      </c>
      <c r="D52" s="3">
        <v>1849.74</v>
      </c>
      <c r="E52" s="4">
        <f t="shared" si="4"/>
        <v>0.13727962595320706</v>
      </c>
      <c r="F52" s="4">
        <f>(D52/D6)</f>
        <v>9.523507964959892E-3</v>
      </c>
      <c r="G52" s="3">
        <v>11688.68</v>
      </c>
      <c r="H52" s="3">
        <v>1020.27</v>
      </c>
      <c r="I52" s="4">
        <f t="shared" si="5"/>
        <v>8.7287016155802019E-2</v>
      </c>
      <c r="J52" s="4">
        <f>(H52/H6)</f>
        <v>5.6690774984514171E-3</v>
      </c>
      <c r="K52" s="4">
        <f t="shared" si="6"/>
        <v>1.8129906789379282</v>
      </c>
      <c r="L52" s="14">
        <f t="shared" si="7"/>
        <v>4.9992609797405038E-2</v>
      </c>
    </row>
    <row r="53" spans="1:12" s="13" customFormat="1" ht="21" customHeight="1">
      <c r="A53" s="1" t="s">
        <v>100</v>
      </c>
      <c r="B53" s="2" t="s">
        <v>101</v>
      </c>
      <c r="C53" s="3">
        <v>578.42999999999995</v>
      </c>
      <c r="D53" s="3">
        <v>157.49</v>
      </c>
      <c r="E53" s="4">
        <f t="shared" si="4"/>
        <v>0.27227149352557789</v>
      </c>
      <c r="F53" s="4">
        <f>(D53/D6)</f>
        <v>8.1084761609822643E-4</v>
      </c>
      <c r="G53" s="3">
        <v>526.01</v>
      </c>
      <c r="H53" s="3">
        <v>176.41</v>
      </c>
      <c r="I53" s="4">
        <f t="shared" si="5"/>
        <v>0.33537385220813293</v>
      </c>
      <c r="J53" s="4">
        <f>(H53/H6)</f>
        <v>9.8021304311781635E-4</v>
      </c>
      <c r="K53" s="4">
        <f t="shared" si="6"/>
        <v>0.89274984411314562</v>
      </c>
      <c r="L53" s="14">
        <f t="shared" si="7"/>
        <v>-6.3102358682555038E-2</v>
      </c>
    </row>
    <row r="54" spans="1:12" s="13" customFormat="1" ht="21" customHeight="1">
      <c r="A54" s="5" t="s">
        <v>102</v>
      </c>
      <c r="B54" s="6" t="s">
        <v>103</v>
      </c>
      <c r="C54" s="7">
        <f>SUM(C55:C55)</f>
        <v>2267.52</v>
      </c>
      <c r="D54" s="7">
        <f>SUM(D55:D55)</f>
        <v>1365.32</v>
      </c>
      <c r="E54" s="8">
        <f t="shared" si="4"/>
        <v>0.60212037821055597</v>
      </c>
      <c r="F54" s="8">
        <f>(D54/D6)</f>
        <v>7.0294397562463036E-3</v>
      </c>
      <c r="G54" s="7">
        <f>SUM(G55:G55)</f>
        <v>1787.25</v>
      </c>
      <c r="H54" s="7">
        <f>SUM(H55:H55)</f>
        <v>1056.74</v>
      </c>
      <c r="I54" s="8">
        <f t="shared" si="5"/>
        <v>0.59126591131626804</v>
      </c>
      <c r="J54" s="8">
        <f>(H54/H6)</f>
        <v>5.8717211676453792E-3</v>
      </c>
      <c r="K54" s="8">
        <f t="shared" si="6"/>
        <v>1.2920112799742605</v>
      </c>
      <c r="L54" s="15">
        <f t="shared" si="7"/>
        <v>1.0854466894287929E-2</v>
      </c>
    </row>
    <row r="55" spans="1:12" s="13" customFormat="1" ht="21" customHeight="1">
      <c r="A55" s="1" t="s">
        <v>104</v>
      </c>
      <c r="B55" s="2" t="s">
        <v>105</v>
      </c>
      <c r="C55" s="3">
        <v>2267.52</v>
      </c>
      <c r="D55" s="3">
        <v>1365.32</v>
      </c>
      <c r="E55" s="4">
        <f t="shared" si="4"/>
        <v>0.60212037821055597</v>
      </c>
      <c r="F55" s="4">
        <f>(D55/D6)</f>
        <v>7.0294397562463036E-3</v>
      </c>
      <c r="G55" s="3">
        <v>1787.25</v>
      </c>
      <c r="H55" s="3">
        <v>1056.74</v>
      </c>
      <c r="I55" s="4">
        <f t="shared" si="5"/>
        <v>0.59126591131626804</v>
      </c>
      <c r="J55" s="4">
        <f>(H55/H6)</f>
        <v>5.8717211676453792E-3</v>
      </c>
      <c r="K55" s="4">
        <f t="shared" si="6"/>
        <v>1.2920112799742605</v>
      </c>
      <c r="L55" s="4">
        <f t="shared" si="7"/>
        <v>1.0854466894287929E-2</v>
      </c>
    </row>
    <row r="56" spans="1:12" s="13" customFormat="1" ht="21" customHeight="1">
      <c r="A56" s="5" t="s">
        <v>106</v>
      </c>
      <c r="B56" s="6" t="s">
        <v>107</v>
      </c>
      <c r="C56" s="7">
        <f>SUM(C57:C57)</f>
        <v>2297.8000000000002</v>
      </c>
      <c r="D56" s="7">
        <f>SUM(D57:D57)</f>
        <v>843.75</v>
      </c>
      <c r="E56" s="8">
        <f t="shared" si="4"/>
        <v>0.36719905997040647</v>
      </c>
      <c r="F56" s="8">
        <f>(D56/D6)</f>
        <v>4.3441023308329321E-3</v>
      </c>
      <c r="G56" s="7">
        <f>SUM(G57:G57)</f>
        <v>1798.66</v>
      </c>
      <c r="H56" s="7">
        <f>SUM(H57:H57)</f>
        <v>678.16</v>
      </c>
      <c r="I56" s="8">
        <f t="shared" si="5"/>
        <v>0.37703623808835462</v>
      </c>
      <c r="J56" s="8">
        <f>(H56/H6)</f>
        <v>3.7681609734186178E-3</v>
      </c>
      <c r="K56" s="8">
        <f t="shared" si="6"/>
        <v>1.2441754158310723</v>
      </c>
      <c r="L56" s="15">
        <f t="shared" si="7"/>
        <v>-9.8371781179481532E-3</v>
      </c>
    </row>
    <row r="57" spans="1:12" s="13" customFormat="1" ht="21" customHeight="1">
      <c r="A57" s="1" t="s">
        <v>108</v>
      </c>
      <c r="B57" s="2" t="s">
        <v>109</v>
      </c>
      <c r="C57" s="3">
        <v>2297.8000000000002</v>
      </c>
      <c r="D57" s="3">
        <v>843.75</v>
      </c>
      <c r="E57" s="4">
        <f t="shared" si="4"/>
        <v>0.36719905997040647</v>
      </c>
      <c r="F57" s="4">
        <f>(D57/D6)</f>
        <v>4.3441023308329321E-3</v>
      </c>
      <c r="G57" s="3">
        <v>1798.66</v>
      </c>
      <c r="H57" s="3">
        <v>678.16</v>
      </c>
      <c r="I57" s="4">
        <f t="shared" si="5"/>
        <v>0.37703623808835462</v>
      </c>
      <c r="J57" s="4">
        <f>(H57/H6)</f>
        <v>3.7681609734186178E-3</v>
      </c>
      <c r="K57" s="4">
        <f t="shared" si="6"/>
        <v>1.2441754158310723</v>
      </c>
      <c r="L57" s="4">
        <f t="shared" si="7"/>
        <v>-9.8371781179481532E-3</v>
      </c>
    </row>
    <row r="58" spans="1:12" s="13" customFormat="1" ht="41.1" customHeight="1">
      <c r="A58" s="5" t="s">
        <v>110</v>
      </c>
      <c r="B58" s="6" t="s">
        <v>111</v>
      </c>
      <c r="C58" s="7">
        <f>SUM(C59:C59)</f>
        <v>12</v>
      </c>
      <c r="D58" s="7">
        <v>4.33</v>
      </c>
      <c r="E58" s="8">
        <f t="shared" si="4"/>
        <v>0.36083333333333334</v>
      </c>
      <c r="F58" s="8">
        <f>(D58/D6)</f>
        <v>2.2293289591118929E-5</v>
      </c>
      <c r="G58" s="7">
        <f>SUM(G59:G59)</f>
        <v>23.4</v>
      </c>
      <c r="H58" s="7">
        <f>SUM(H59:H59)</f>
        <v>5.97</v>
      </c>
      <c r="I58" s="8">
        <f t="shared" si="5"/>
        <v>0.25512820512820511</v>
      </c>
      <c r="J58" s="8">
        <f>(H58/H6)</f>
        <v>3.3171996300738983E-5</v>
      </c>
      <c r="K58" s="8">
        <f t="shared" si="6"/>
        <v>0.72529313232830828</v>
      </c>
      <c r="L58" s="8">
        <f t="shared" si="7"/>
        <v>0.10570512820512823</v>
      </c>
    </row>
    <row r="59" spans="1:12" s="13" customFormat="1" ht="21" customHeight="1">
      <c r="A59" s="1" t="s">
        <v>112</v>
      </c>
      <c r="B59" s="2" t="s">
        <v>113</v>
      </c>
      <c r="C59" s="3">
        <v>12</v>
      </c>
      <c r="D59" s="3">
        <v>4</v>
      </c>
      <c r="E59" s="4">
        <f t="shared" si="4"/>
        <v>0.33333333333333331</v>
      </c>
      <c r="F59" s="4">
        <f>(D59/D6)</f>
        <v>2.0594262901726495E-5</v>
      </c>
      <c r="G59" s="3">
        <v>23.4</v>
      </c>
      <c r="H59" s="3">
        <v>5.97</v>
      </c>
      <c r="I59" s="4">
        <f t="shared" si="5"/>
        <v>0.25512820512820511</v>
      </c>
      <c r="J59" s="4">
        <f>(H59/H6)</f>
        <v>3.3171996300738983E-5</v>
      </c>
      <c r="K59" s="4">
        <f t="shared" si="6"/>
        <v>0.67001675041876052</v>
      </c>
      <c r="L59" s="4">
        <f t="shared" si="7"/>
        <v>7.8205128205128205E-2</v>
      </c>
    </row>
    <row r="60" spans="1:12" s="13" customFormat="1" ht="60.95" customHeight="1">
      <c r="A60" s="5" t="s">
        <v>114</v>
      </c>
      <c r="B60" s="6" t="s">
        <v>115</v>
      </c>
      <c r="C60" s="7">
        <f>SUM(C61:C63)</f>
        <v>305.2</v>
      </c>
      <c r="D60" s="7">
        <f>SUM(D61:D63)</f>
        <v>101.7</v>
      </c>
      <c r="E60" s="8">
        <f t="shared" si="4"/>
        <v>0.33322411533420709</v>
      </c>
      <c r="F60" s="8">
        <f>(D60/D8)</f>
        <v>4.8320196131533558E-2</v>
      </c>
      <c r="G60" s="7"/>
      <c r="H60" s="7"/>
      <c r="I60" s="8"/>
      <c r="J60" s="8"/>
      <c r="K60" s="8"/>
      <c r="L60" s="8"/>
    </row>
    <row r="61" spans="1:12" s="13" customFormat="1" ht="41.1" customHeight="1">
      <c r="A61" s="1" t="s">
        <v>116</v>
      </c>
      <c r="B61" s="2" t="s">
        <v>117</v>
      </c>
      <c r="C61" s="3"/>
      <c r="D61" s="3"/>
      <c r="E61" s="4"/>
      <c r="F61" s="4"/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118</v>
      </c>
      <c r="B62" s="2" t="s">
        <v>119</v>
      </c>
      <c r="C62" s="3"/>
      <c r="D62" s="3"/>
      <c r="E62" s="4"/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120</v>
      </c>
      <c r="B63" s="2" t="s">
        <v>121</v>
      </c>
      <c r="C63" s="3">
        <v>305.2</v>
      </c>
      <c r="D63" s="3">
        <v>101.7</v>
      </c>
      <c r="E63" s="4"/>
      <c r="F63" s="4"/>
      <c r="G63" s="3">
        <v>74.2</v>
      </c>
      <c r="H63" s="3">
        <v>24.74</v>
      </c>
      <c r="I63" s="4"/>
      <c r="J63" s="4"/>
      <c r="K63" s="4"/>
      <c r="L63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2020-05-19T12:14:43Z</cp:lastPrinted>
  <dcterms:created xsi:type="dcterms:W3CDTF">2017-03-10T06:35:34Z</dcterms:created>
  <dcterms:modified xsi:type="dcterms:W3CDTF">2020-05-19T12:15:43Z</dcterms:modified>
</cp:coreProperties>
</file>