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Таблица!$C$6:$L$63</definedName>
  </definedNames>
  <calcPr calcId="125725"/>
</workbook>
</file>

<file path=xl/calcChain.xml><?xml version="1.0" encoding="utf-8"?>
<calcChain xmlns="http://schemas.openxmlformats.org/spreadsheetml/2006/main">
  <c r="D58" i="1"/>
  <c r="H6"/>
  <c r="G6"/>
  <c r="K38"/>
  <c r="J38"/>
  <c r="J37"/>
  <c r="I38"/>
  <c r="I37"/>
  <c r="J42"/>
  <c r="I42"/>
  <c r="L63"/>
  <c r="K63"/>
  <c r="J63"/>
  <c r="J60"/>
  <c r="I63"/>
  <c r="I60"/>
  <c r="F63"/>
  <c r="E63"/>
  <c r="H60"/>
  <c r="G60"/>
  <c r="H37"/>
  <c r="G37"/>
  <c r="D60"/>
  <c r="K60" s="1"/>
  <c r="D37"/>
  <c r="K37" s="1"/>
  <c r="C37"/>
  <c r="F38"/>
  <c r="E38"/>
  <c r="L38" s="1"/>
  <c r="E37" l="1"/>
  <c r="L37" s="1"/>
  <c r="K42" l="1"/>
  <c r="F60"/>
  <c r="C60"/>
  <c r="E42"/>
  <c r="L42" s="1"/>
  <c r="H58"/>
  <c r="H56"/>
  <c r="H54"/>
  <c r="H49"/>
  <c r="H45"/>
  <c r="H39"/>
  <c r="H32"/>
  <c r="H23"/>
  <c r="H18"/>
  <c r="H16"/>
  <c r="H7"/>
  <c r="G58"/>
  <c r="G56"/>
  <c r="G54"/>
  <c r="G49"/>
  <c r="G45"/>
  <c r="G39"/>
  <c r="G32"/>
  <c r="G23"/>
  <c r="G18"/>
  <c r="G16"/>
  <c r="G7"/>
  <c r="D56"/>
  <c r="D54"/>
  <c r="D49"/>
  <c r="D45"/>
  <c r="D39"/>
  <c r="D32"/>
  <c r="D23"/>
  <c r="D18"/>
  <c r="D16"/>
  <c r="D7"/>
  <c r="F37" s="1"/>
  <c r="C58"/>
  <c r="C56"/>
  <c r="C54"/>
  <c r="C49"/>
  <c r="C45"/>
  <c r="C39"/>
  <c r="C32"/>
  <c r="C23"/>
  <c r="C18"/>
  <c r="C16"/>
  <c r="C7"/>
  <c r="E59"/>
  <c r="E57"/>
  <c r="E55"/>
  <c r="E53"/>
  <c r="E52"/>
  <c r="E51"/>
  <c r="E50"/>
  <c r="E48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E21"/>
  <c r="E20"/>
  <c r="E19"/>
  <c r="L19" s="1"/>
  <c r="E17"/>
  <c r="E15"/>
  <c r="E14"/>
  <c r="E13"/>
  <c r="E12"/>
  <c r="E11"/>
  <c r="E10"/>
  <c r="E9"/>
  <c r="E8"/>
  <c r="I59"/>
  <c r="I57"/>
  <c r="I55"/>
  <c r="I53"/>
  <c r="I52"/>
  <c r="I51"/>
  <c r="I50"/>
  <c r="I48"/>
  <c r="I47"/>
  <c r="I46"/>
  <c r="I44"/>
  <c r="L44" s="1"/>
  <c r="I43"/>
  <c r="I41"/>
  <c r="I40"/>
  <c r="I36"/>
  <c r="I35"/>
  <c r="I34"/>
  <c r="I33"/>
  <c r="I31"/>
  <c r="I30"/>
  <c r="I29"/>
  <c r="I28"/>
  <c r="I27"/>
  <c r="I26"/>
  <c r="I25"/>
  <c r="I24"/>
  <c r="I22"/>
  <c r="L22" s="1"/>
  <c r="I21"/>
  <c r="I20"/>
  <c r="I19"/>
  <c r="I17"/>
  <c r="L17" s="1"/>
  <c r="I15"/>
  <c r="I14"/>
  <c r="I13"/>
  <c r="I12"/>
  <c r="I11"/>
  <c r="I10"/>
  <c r="I9"/>
  <c r="I8"/>
  <c r="K59"/>
  <c r="K57"/>
  <c r="K55"/>
  <c r="K53"/>
  <c r="K52"/>
  <c r="K51"/>
  <c r="K50"/>
  <c r="K48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D6" l="1"/>
  <c r="F33" s="1"/>
  <c r="C6"/>
  <c r="L30"/>
  <c r="L26"/>
  <c r="L27"/>
  <c r="L14"/>
  <c r="L9"/>
  <c r="K58"/>
  <c r="L59"/>
  <c r="L52"/>
  <c r="L47"/>
  <c r="L35"/>
  <c r="L34"/>
  <c r="L25"/>
  <c r="L21"/>
  <c r="L13"/>
  <c r="E60"/>
  <c r="L60" s="1"/>
  <c r="L53"/>
  <c r="L48"/>
  <c r="L10"/>
  <c r="L11"/>
  <c r="L15"/>
  <c r="L57"/>
  <c r="L55"/>
  <c r="L51"/>
  <c r="L50"/>
  <c r="L46"/>
  <c r="J58"/>
  <c r="L43"/>
  <c r="L40"/>
  <c r="L36"/>
  <c r="L33"/>
  <c r="L31"/>
  <c r="L29"/>
  <c r="L24"/>
  <c r="E58"/>
  <c r="K16"/>
  <c r="K7"/>
  <c r="E32"/>
  <c r="E16"/>
  <c r="I58"/>
  <c r="I56"/>
  <c r="K56"/>
  <c r="E56"/>
  <c r="I54"/>
  <c r="K54"/>
  <c r="E54"/>
  <c r="I49"/>
  <c r="K49"/>
  <c r="E49"/>
  <c r="I45"/>
  <c r="K45"/>
  <c r="E45"/>
  <c r="I39"/>
  <c r="K39"/>
  <c r="E39"/>
  <c r="I32"/>
  <c r="K32"/>
  <c r="I23"/>
  <c r="K23"/>
  <c r="E23"/>
  <c r="I18"/>
  <c r="K18"/>
  <c r="E18"/>
  <c r="I16"/>
  <c r="I7"/>
  <c r="E7"/>
  <c r="L41"/>
  <c r="L28"/>
  <c r="L20"/>
  <c r="L12"/>
  <c r="L8"/>
  <c r="L16" l="1"/>
  <c r="F52"/>
  <c r="F17"/>
  <c r="F32"/>
  <c r="J29"/>
  <c r="J31"/>
  <c r="J46"/>
  <c r="J25"/>
  <c r="J52"/>
  <c r="J20"/>
  <c r="J56"/>
  <c r="J43"/>
  <c r="J30"/>
  <c r="J55"/>
  <c r="J57"/>
  <c r="J45"/>
  <c r="J50"/>
  <c r="J59"/>
  <c r="J24"/>
  <c r="J8"/>
  <c r="J9"/>
  <c r="J34"/>
  <c r="J27"/>
  <c r="J36"/>
  <c r="J21"/>
  <c r="J22"/>
  <c r="J18"/>
  <c r="J7"/>
  <c r="J15"/>
  <c r="J54"/>
  <c r="J35"/>
  <c r="J19"/>
  <c r="J47"/>
  <c r="J28"/>
  <c r="J39"/>
  <c r="J12"/>
  <c r="J40"/>
  <c r="J13"/>
  <c r="J33"/>
  <c r="J10"/>
  <c r="J26"/>
  <c r="J53"/>
  <c r="I6"/>
  <c r="J41"/>
  <c r="J23"/>
  <c r="J51"/>
  <c r="J32"/>
  <c r="J48"/>
  <c r="J16"/>
  <c r="J49"/>
  <c r="J17"/>
  <c r="J44"/>
  <c r="J14"/>
  <c r="J11"/>
  <c r="L58"/>
  <c r="F26"/>
  <c r="F50"/>
  <c r="F15"/>
  <c r="F40"/>
  <c r="F51"/>
  <c r="F57"/>
  <c r="F46"/>
  <c r="F16"/>
  <c r="F39"/>
  <c r="K6"/>
  <c r="F11"/>
  <c r="F21"/>
  <c r="F22"/>
  <c r="F27"/>
  <c r="F36"/>
  <c r="F9"/>
  <c r="F45"/>
  <c r="F10"/>
  <c r="F31"/>
  <c r="F55"/>
  <c r="F20"/>
  <c r="F48"/>
  <c r="F49"/>
  <c r="F30"/>
  <c r="F14"/>
  <c r="F54"/>
  <c r="F35"/>
  <c r="F19"/>
  <c r="F59"/>
  <c r="F43"/>
  <c r="F24"/>
  <c r="F8"/>
  <c r="F56"/>
  <c r="F25"/>
  <c r="F13"/>
  <c r="E6"/>
  <c r="L6" s="1"/>
  <c r="F53"/>
  <c r="F34"/>
  <c r="F18"/>
  <c r="F58"/>
  <c r="F41"/>
  <c r="F23"/>
  <c r="F7"/>
  <c r="F47"/>
  <c r="F28"/>
  <c r="F12"/>
  <c r="F44"/>
  <c r="F29"/>
  <c r="L32"/>
  <c r="L56"/>
  <c r="L54"/>
  <c r="L49"/>
  <c r="L45"/>
  <c r="L39"/>
  <c r="L23"/>
  <c r="L18"/>
  <c r="L7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<sst xmlns="http://schemas.openxmlformats.org/spreadsheetml/2006/main" count="128" uniqueCount="128">
  <si>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</si>
  <si>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</si>
  <si>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</si>
  <si>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</si>
  <si>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</si>
  <si>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</si>
  <si>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</si>
  <si>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</si>
  <si>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</si>
  <si>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</si>
  <si>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</si>
  <si>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</si>
  <si>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</si>
  <si>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</si>
  <si>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</si>
  <si>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</si>
  <si>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</si>
  <si>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</si>
  <si>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</si>
  <si>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</si>
  <si>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</si>
  <si>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</si>
  <si>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</si>
  <si>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</si>
  <si>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</si>
  <si>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</si>
  <si>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</si>
  <si>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</si>
  <si>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</si>
  <si>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</si>
  <si>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</si>
  <si>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</si>
  <si>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</si>
  <si>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</si>
  <si>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</si>
  <si>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</si>
  <si>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</si>
  <si>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</si>
  <si>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</si>
  <si>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</si>
  <si>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</si>
  <si>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</si>
  <si>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</si>
  <si>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</si>
  <si>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</si>
  <si>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</si>
  <si>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</si>
  <si>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</si>
  <si>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</si>
  <si>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</si>
  <si>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</si>
  <si>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</si>
  <si>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</si>
  <si>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</si>
  <si>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</si>
  <si>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</si>
  <si>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</si>
  <si>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</si>
  <si>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</si>
  <si>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</si>
  <si>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</si>
  <si>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</si>
  <si>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</si>
  <si>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</si>
  <si>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</si>
  <si>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</si>
  <si>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</si>
  <si>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</si>
  <si>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</si>
  <si>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</si>
  <si>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</si>
  <si>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</si>
  <si>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</si>
  <si>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</si>
  <si>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</si>
  <si>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</si>
  <si>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</si>
  <si>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</si>
  <si>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</si>
  <si>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</si>
  <si>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</si>
  <si>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</si>
  <si>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</si>
  <si>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</si>
  <si>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</si>
  <si>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</si>
  <si>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</si>
  <si>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</si>
  <si>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</si>
  <si>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</si>
  <si>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</si>
  <si>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</si>
  <si>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</si>
  <si>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</si>
  <si>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</si>
  <si>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</si>
  <si>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</si>
  <si>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</si>
  <si>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</si>
  <si>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</si>
  <si>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</si>
  <si>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</si>
  <si>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</si>
  <si>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</si>
  <si>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</si>
  <si>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</si>
  <si>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</si>
  <si>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</si>
  <si>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</si>
  <si>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</si>
  <si>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</si>
  <si>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</si>
  <si>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</si>
  <si>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</si>
  <si>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</si>
  <si>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</si>
  <si>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</si>
  <si>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</si>
  <si>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</si>
  <si>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</si>
  <si>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</si>
  <si>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</si>
  <si>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</si>
  <si>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</si>
  <si>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</si>
  <si>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 Нижегородской области)</t>
  </si>
  <si>
    <t>Информация об исполнении за январь-апрель месяц 2020 года, 2021 года в разрезе разделов, подразделов классификации расходов</t>
  </si>
  <si>
    <t>за январь-апрель месяц 2021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</si>
</sst>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3"/>
  <sheetViews>
    <sheetView tabSelected="1" workbookViewId="0">
      <selection activeCell="D16" sqref="D16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>
      <c r="A4" s="21" t="s">
        <v>0</v>
      </c>
      <c r="B4" s="22" t="s">
        <v>1</v>
      </c>
      <c r="C4" s="24" t="s">
        <v>127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>
      <c r="A6" s="1" t="s">
        <v>13</v>
      </c>
      <c r="B6" s="2"/>
      <c r="C6" s="3">
        <f>(C7+C16+C18+C23+C32+C39+C37+C45+C49+C54+C58+C56+C60)</f>
        <v>696754.20000000007</v>
      </c>
      <c r="D6" s="3">
        <f>(D7+D16+D18+D23+D32+D37+D39+D45+D49+D54+D58+D56+D60)</f>
        <v>214470.41</v>
      </c>
      <c r="E6" s="4">
        <f t="shared" ref="E6:E39" si="0">(D6/C6)</f>
        <v>0.30781358763248212</v>
      </c>
      <c r="F6" s="4">
        <v>1</v>
      </c>
      <c r="G6" s="3">
        <f>(G7+G16+G18+G23+G32+G39+G37+G45+G49+G54+G58+G56+G60)</f>
        <v>841029.65000000014</v>
      </c>
      <c r="H6" s="3">
        <f>(H7+H16+H18+H23+H32+H37+H39+H45+H49+H54+H58+H56+H60)</f>
        <v>194228.52000000002</v>
      </c>
      <c r="I6" s="4">
        <f t="shared" ref="I6:I39" si="1">(H6/G6)</f>
        <v>0.2309413467170866</v>
      </c>
      <c r="J6" s="4">
        <v>1</v>
      </c>
      <c r="K6" s="4">
        <f t="shared" ref="K6:K39" si="2">(D6/H6)</f>
        <v>1.1042168781392145</v>
      </c>
      <c r="L6" s="14">
        <f t="shared" ref="L6:L39" si="3">(E6-I6)</f>
        <v>7.6872240915395518E-2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77698.16</v>
      </c>
      <c r="D7" s="7">
        <f>SUM(D8:D15)</f>
        <v>25457.239999999998</v>
      </c>
      <c r="E7" s="8">
        <f t="shared" si="0"/>
        <v>0.32764276528556141</v>
      </c>
      <c r="F7" s="8">
        <f>(D7/D6)</f>
        <v>0.11869814581881015</v>
      </c>
      <c r="G7" s="7">
        <f>SUM(G8:G15)</f>
        <v>79285.900000000009</v>
      </c>
      <c r="H7" s="7">
        <f>SUM(H8:H15)</f>
        <v>27147.9</v>
      </c>
      <c r="I7" s="8">
        <f t="shared" si="1"/>
        <v>0.34240514391587912</v>
      </c>
      <c r="J7" s="8">
        <f>(H7/H6)</f>
        <v>0.13977298493547702</v>
      </c>
      <c r="K7" s="8">
        <f t="shared" si="2"/>
        <v>0.9377240965231195</v>
      </c>
      <c r="L7" s="15">
        <f t="shared" si="3"/>
        <v>-1.4762378630317707E-2</v>
      </c>
    </row>
    <row r="8" spans="1:15" s="13" customFormat="1" ht="41.1" customHeight="1">
      <c r="A8" s="1" t="s">
        <v>16</v>
      </c>
      <c r="B8" s="2" t="s">
        <v>17</v>
      </c>
      <c r="C8" s="3">
        <v>1785.51</v>
      </c>
      <c r="D8" s="3">
        <v>630.86</v>
      </c>
      <c r="E8" s="4">
        <f t="shared" si="0"/>
        <v>0.35332202003909247</v>
      </c>
      <c r="F8" s="4">
        <f>(D8/D6)</f>
        <v>2.9414780341959529E-3</v>
      </c>
      <c r="G8" s="3">
        <v>6104.6</v>
      </c>
      <c r="H8" s="3">
        <v>2104.71</v>
      </c>
      <c r="I8" s="4">
        <f t="shared" si="1"/>
        <v>0.34477443239524291</v>
      </c>
      <c r="J8" s="4">
        <f>(H8/H6)</f>
        <v>1.0836256179061653E-2</v>
      </c>
      <c r="K8" s="4">
        <f t="shared" si="2"/>
        <v>0.29973725596400452</v>
      </c>
      <c r="L8" s="14">
        <f t="shared" si="3"/>
        <v>8.5475876438495524E-3</v>
      </c>
    </row>
    <row r="9" spans="1:15" s="13" customFormat="1" ht="60.95" customHeight="1">
      <c r="A9" s="1" t="s">
        <v>18</v>
      </c>
      <c r="B9" s="2" t="s">
        <v>19</v>
      </c>
      <c r="C9" s="3">
        <v>1781.2</v>
      </c>
      <c r="D9" s="3">
        <v>438.4</v>
      </c>
      <c r="E9" s="4">
        <f t="shared" si="0"/>
        <v>0.24612620705142599</v>
      </c>
      <c r="F9" s="4">
        <f>(D9/D6)</f>
        <v>2.0441048254628692E-3</v>
      </c>
      <c r="G9" s="3">
        <v>1004.9</v>
      </c>
      <c r="H9" s="3">
        <v>308.25</v>
      </c>
      <c r="I9" s="4">
        <f t="shared" si="1"/>
        <v>0.30674693999402924</v>
      </c>
      <c r="J9" s="4">
        <f>(H9/H6)</f>
        <v>1.5870480813013452E-3</v>
      </c>
      <c r="K9" s="4">
        <f t="shared" si="2"/>
        <v>1.4222222222222221</v>
      </c>
      <c r="L9" s="14">
        <f t="shared" si="3"/>
        <v>-6.0620732942603256E-2</v>
      </c>
    </row>
    <row r="10" spans="1:15" s="13" customFormat="1" ht="60.95" customHeight="1">
      <c r="A10" s="1" t="s">
        <v>20</v>
      </c>
      <c r="B10" s="2" t="s">
        <v>21</v>
      </c>
      <c r="C10" s="3">
        <v>35921.57</v>
      </c>
      <c r="D10" s="3">
        <v>11571.39</v>
      </c>
      <c r="E10" s="4">
        <f t="shared" si="0"/>
        <v>0.32212929446012517</v>
      </c>
      <c r="F10" s="4">
        <f>(D10/D6)</f>
        <v>5.3953316916771875E-2</v>
      </c>
      <c r="G10" s="3">
        <v>32421.99</v>
      </c>
      <c r="H10" s="3">
        <v>10511.83</v>
      </c>
      <c r="I10" s="4">
        <f t="shared" si="1"/>
        <v>0.32421914879376618</v>
      </c>
      <c r="J10" s="4">
        <f>(H10/H6)</f>
        <v>5.4120939602484736E-2</v>
      </c>
      <c r="K10" s="4">
        <f t="shared" si="2"/>
        <v>1.1007969116699947</v>
      </c>
      <c r="L10" s="14">
        <f t="shared" si="3"/>
        <v>-2.0898543336410058E-3</v>
      </c>
    </row>
    <row r="11" spans="1:15" s="13" customFormat="1" ht="21" customHeight="1">
      <c r="A11" s="1" t="s">
        <v>22</v>
      </c>
      <c r="B11" s="2" t="s">
        <v>23</v>
      </c>
      <c r="C11" s="3">
        <v>16.3</v>
      </c>
      <c r="D11" s="3"/>
      <c r="E11" s="4">
        <f t="shared" si="0"/>
        <v>0</v>
      </c>
      <c r="F11" s="4">
        <f>(D11/D6)</f>
        <v>0</v>
      </c>
      <c r="G11" s="3">
        <v>17.7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9521.7000000000007</v>
      </c>
      <c r="D12" s="3">
        <v>2988.2</v>
      </c>
      <c r="E12" s="4">
        <f t="shared" si="0"/>
        <v>0.31383051345873109</v>
      </c>
      <c r="F12" s="4">
        <f>(D12/D6)</f>
        <v>1.3932924360055075E-2</v>
      </c>
      <c r="G12" s="3">
        <v>9935.66</v>
      </c>
      <c r="H12" s="3">
        <v>3041.88</v>
      </c>
      <c r="I12" s="4">
        <f t="shared" si="1"/>
        <v>0.30615781941008452</v>
      </c>
      <c r="J12" s="4">
        <f>(H12/H6)</f>
        <v>1.5661345717920314E-2</v>
      </c>
      <c r="K12" s="4">
        <f t="shared" si="2"/>
        <v>0.98235301852801549</v>
      </c>
      <c r="L12" s="14">
        <f t="shared" si="3"/>
        <v>7.6726940486465667E-3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974.24</v>
      </c>
      <c r="D14" s="3"/>
      <c r="E14" s="4">
        <f t="shared" si="0"/>
        <v>0</v>
      </c>
      <c r="F14" s="4">
        <f>(D14/D6)</f>
        <v>0</v>
      </c>
      <c r="G14" s="3">
        <v>545.5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27697.64</v>
      </c>
      <c r="D15" s="3">
        <v>9828.39</v>
      </c>
      <c r="E15" s="4">
        <f t="shared" si="0"/>
        <v>0.35484575581168648</v>
      </c>
      <c r="F15" s="4">
        <f>(D15/D6)</f>
        <v>4.5826321682324381E-2</v>
      </c>
      <c r="G15" s="3">
        <v>29255.55</v>
      </c>
      <c r="H15" s="3">
        <v>11181.23</v>
      </c>
      <c r="I15" s="4">
        <f t="shared" si="1"/>
        <v>0.38219175506869635</v>
      </c>
      <c r="J15" s="4">
        <f>(H15/H6)</f>
        <v>5.7567395354708971E-2</v>
      </c>
      <c r="K15" s="4">
        <f t="shared" si="2"/>
        <v>0.87900794456423847</v>
      </c>
      <c r="L15" s="14">
        <f t="shared" si="3"/>
        <v>-2.7345999257009868E-2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704</v>
      </c>
      <c r="D16" s="7">
        <f>SUM(D17:D17)</f>
        <v>219.13</v>
      </c>
      <c r="E16" s="8">
        <f t="shared" si="0"/>
        <v>0.31126420454545456</v>
      </c>
      <c r="F16" s="8">
        <f>(D16/D6)</f>
        <v>1.0217260273806534E-3</v>
      </c>
      <c r="G16" s="7">
        <f>SUM(G17:G17)</f>
        <v>971.6</v>
      </c>
      <c r="H16" s="7">
        <f>SUM(H17:H17)</f>
        <v>265.36</v>
      </c>
      <c r="I16" s="8">
        <f t="shared" si="1"/>
        <v>0.27311650885137917</v>
      </c>
      <c r="J16" s="8">
        <f>(H16/H6)</f>
        <v>1.3662257221545013E-3</v>
      </c>
      <c r="K16" s="8">
        <f t="shared" si="2"/>
        <v>0.82578384082001799</v>
      </c>
      <c r="L16" s="8">
        <f t="shared" si="3"/>
        <v>3.814769569407539E-2</v>
      </c>
    </row>
    <row r="17" spans="1:12" s="13" customFormat="1" ht="21" customHeight="1">
      <c r="A17" s="1" t="s">
        <v>34</v>
      </c>
      <c r="B17" s="2" t="s">
        <v>35</v>
      </c>
      <c r="C17" s="3">
        <v>704</v>
      </c>
      <c r="D17" s="3">
        <v>219.13</v>
      </c>
      <c r="E17" s="4">
        <f t="shared" si="0"/>
        <v>0.31126420454545456</v>
      </c>
      <c r="F17" s="4">
        <f>(D17/D6)</f>
        <v>1.0217260273806534E-3</v>
      </c>
      <c r="G17" s="3">
        <v>971.6</v>
      </c>
      <c r="H17" s="3">
        <v>265.36</v>
      </c>
      <c r="I17" s="4">
        <f t="shared" si="1"/>
        <v>0.27311650885137917</v>
      </c>
      <c r="J17" s="4">
        <f>(H17/H6)</f>
        <v>1.3662257221545013E-3</v>
      </c>
      <c r="K17" s="4">
        <f t="shared" si="2"/>
        <v>0.82578384082001799</v>
      </c>
      <c r="L17" s="4">
        <f t="shared" si="3"/>
        <v>3.814769569407539E-2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13847.330000000002</v>
      </c>
      <c r="D18" s="7">
        <f>SUM(D19:D22)</f>
        <v>4034.06</v>
      </c>
      <c r="E18" s="8">
        <f t="shared" si="0"/>
        <v>0.29132403141977548</v>
      </c>
      <c r="F18" s="8">
        <f>(D18/D6)</f>
        <v>1.8809401259595671E-2</v>
      </c>
      <c r="G18" s="7">
        <f>SUM(G19:G22)</f>
        <v>13378.51</v>
      </c>
      <c r="H18" s="7">
        <f>SUM(H19:H22)</f>
        <v>3747.8599999999997</v>
      </c>
      <c r="I18" s="8">
        <f t="shared" si="1"/>
        <v>0.28014031457912725</v>
      </c>
      <c r="J18" s="8">
        <f>(H18/H6)</f>
        <v>1.9296136324366778E-2</v>
      </c>
      <c r="K18" s="8">
        <f t="shared" si="2"/>
        <v>1.076363578148597</v>
      </c>
      <c r="L18" s="15">
        <f t="shared" si="3"/>
        <v>1.1183716840648228E-2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5581.55</v>
      </c>
      <c r="D20" s="3">
        <v>1779.75</v>
      </c>
      <c r="E20" s="4">
        <f t="shared" si="0"/>
        <v>0.31886303983660452</v>
      </c>
      <c r="F20" s="4">
        <f>(D20/D6)</f>
        <v>8.2983475436075298E-3</v>
      </c>
      <c r="G20" s="3">
        <v>5385.88</v>
      </c>
      <c r="H20" s="3">
        <v>1777.55</v>
      </c>
      <c r="I20" s="4">
        <f t="shared" si="1"/>
        <v>0.33003891657445023</v>
      </c>
      <c r="J20" s="4">
        <f>(H20/H6)</f>
        <v>9.1518485544759328E-3</v>
      </c>
      <c r="K20" s="4">
        <f t="shared" si="2"/>
        <v>1.0012376585750049</v>
      </c>
      <c r="L20" s="14">
        <f t="shared" si="3"/>
        <v>-1.1175876737845702E-2</v>
      </c>
    </row>
    <row r="21" spans="1:12" s="13" customFormat="1" ht="21" customHeight="1">
      <c r="A21" s="1" t="s">
        <v>42</v>
      </c>
      <c r="B21" s="2" t="s">
        <v>43</v>
      </c>
      <c r="C21" s="3">
        <v>8265.7800000000007</v>
      </c>
      <c r="D21" s="3">
        <v>2254.31</v>
      </c>
      <c r="E21" s="4">
        <f t="shared" si="0"/>
        <v>0.27272804260456968</v>
      </c>
      <c r="F21" s="4">
        <f>(D21/D6)</f>
        <v>1.051105371598814E-2</v>
      </c>
      <c r="G21" s="3">
        <v>7992.63</v>
      </c>
      <c r="H21" s="3">
        <v>1970.31</v>
      </c>
      <c r="I21" s="4">
        <f t="shared" si="1"/>
        <v>0.24651585272932688</v>
      </c>
      <c r="J21" s="4">
        <f>(H21/H6)</f>
        <v>1.0144287769890847E-2</v>
      </c>
      <c r="K21" s="4">
        <f t="shared" si="2"/>
        <v>1.1441397546578964</v>
      </c>
      <c r="L21" s="4">
        <f t="shared" si="3"/>
        <v>2.6212189875242792E-2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44790.030000000006</v>
      </c>
      <c r="D23" s="7">
        <f>SUM(D24:D31)</f>
        <v>13634.86</v>
      </c>
      <c r="E23" s="8">
        <f t="shared" si="0"/>
        <v>0.30441730001073897</v>
      </c>
      <c r="F23" s="8">
        <f>(D23/D6)</f>
        <v>6.3574550913573585E-2</v>
      </c>
      <c r="G23" s="7">
        <f>SUM(G24:G31)</f>
        <v>60754.98</v>
      </c>
      <c r="H23" s="7">
        <f>SUM(H24:H31)</f>
        <v>7794.8099999999995</v>
      </c>
      <c r="I23" s="8">
        <f t="shared" si="1"/>
        <v>0.12829911227030277</v>
      </c>
      <c r="J23" s="8">
        <f>(H23/H6)</f>
        <v>4.0132159787862248E-2</v>
      </c>
      <c r="K23" s="8">
        <f t="shared" si="2"/>
        <v>1.7492228803524399</v>
      </c>
      <c r="L23" s="15">
        <f t="shared" si="3"/>
        <v>0.17611818774043619</v>
      </c>
    </row>
    <row r="24" spans="1:12" s="13" customFormat="1" ht="21" customHeight="1">
      <c r="A24" s="1" t="s">
        <v>48</v>
      </c>
      <c r="B24" s="2" t="s">
        <v>49</v>
      </c>
      <c r="C24" s="3"/>
      <c r="D24" s="3"/>
      <c r="E24" s="4" t="e">
        <f t="shared" si="0"/>
        <v>#DIV/0!</v>
      </c>
      <c r="F24" s="4">
        <f>(D24/D6)</f>
        <v>0</v>
      </c>
      <c r="G24" s="3">
        <v>528.72</v>
      </c>
      <c r="H24" s="3">
        <v>25.41</v>
      </c>
      <c r="I24" s="4">
        <f t="shared" si="1"/>
        <v>4.8059464366772581E-2</v>
      </c>
      <c r="J24" s="4">
        <f>(H24/H6)</f>
        <v>1.3082527735885541E-4</v>
      </c>
      <c r="K24" s="4">
        <f t="shared" si="2"/>
        <v>0</v>
      </c>
      <c r="L24" s="14" t="e">
        <f t="shared" si="3"/>
        <v>#DIV/0!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8694.0400000000009</v>
      </c>
      <c r="D26" s="3">
        <v>4700.9799999999996</v>
      </c>
      <c r="E26" s="4">
        <f t="shared" si="0"/>
        <v>0.54071294818059257</v>
      </c>
      <c r="F26" s="4">
        <f>(D26/D6)</f>
        <v>2.1919014375922533E-2</v>
      </c>
      <c r="G26" s="3">
        <v>7453.4</v>
      </c>
      <c r="H26" s="3">
        <v>1584.04</v>
      </c>
      <c r="I26" s="4">
        <f t="shared" si="1"/>
        <v>0.21252582713929213</v>
      </c>
      <c r="J26" s="4">
        <f>(H26/H6)</f>
        <v>8.1555479082062714E-3</v>
      </c>
      <c r="K26" s="4">
        <f t="shared" si="2"/>
        <v>2.9677154617307639</v>
      </c>
      <c r="L26" s="14">
        <f t="shared" si="3"/>
        <v>0.32818712104130043</v>
      </c>
    </row>
    <row r="27" spans="1:12" s="13" customFormat="1" ht="21" customHeight="1">
      <c r="A27" s="1" t="s">
        <v>54</v>
      </c>
      <c r="B27" s="2" t="s">
        <v>55</v>
      </c>
      <c r="D27" s="3"/>
      <c r="E27" s="4">
        <f>(D27/C28)</f>
        <v>0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800</v>
      </c>
      <c r="D28" s="3"/>
      <c r="E28" s="4">
        <f>(D28/C29)</f>
        <v>0</v>
      </c>
      <c r="F28" s="4">
        <f>(D28/D6)</f>
        <v>0</v>
      </c>
      <c r="G28" s="3">
        <v>50</v>
      </c>
      <c r="H28" s="3">
        <v>50</v>
      </c>
      <c r="I28" s="4">
        <f t="shared" si="1"/>
        <v>1</v>
      </c>
      <c r="J28" s="4">
        <f>(H28/H6)</f>
        <v>2.5742872364985323E-4</v>
      </c>
      <c r="K28" s="4">
        <f t="shared" si="2"/>
        <v>0</v>
      </c>
      <c r="L28" s="14">
        <f t="shared" si="3"/>
        <v>-1</v>
      </c>
    </row>
    <row r="29" spans="1:12" s="13" customFormat="1" ht="21" customHeight="1">
      <c r="A29" s="1" t="s">
        <v>58</v>
      </c>
      <c r="B29" s="2" t="s">
        <v>59</v>
      </c>
      <c r="C29" s="3">
        <v>24047.86</v>
      </c>
      <c r="D29" s="3">
        <v>6282.22</v>
      </c>
      <c r="E29" s="4" t="e">
        <f>(D29/#REF!)</f>
        <v>#REF!</v>
      </c>
      <c r="F29" s="4">
        <f>(D29/D6)</f>
        <v>2.9291779691193766E-2</v>
      </c>
      <c r="G29" s="3">
        <v>44739</v>
      </c>
      <c r="H29" s="3">
        <v>3942.33</v>
      </c>
      <c r="I29" s="4">
        <f t="shared" si="1"/>
        <v>8.8118420170321191E-2</v>
      </c>
      <c r="J29" s="4">
        <f>(H29/H6)</f>
        <v>2.029737960213052E-2</v>
      </c>
      <c r="K29" s="4">
        <f t="shared" si="2"/>
        <v>1.5935297146611269</v>
      </c>
      <c r="L29" s="4" t="e">
        <f t="shared" si="3"/>
        <v>#REF!</v>
      </c>
    </row>
    <row r="30" spans="1:12" s="13" customFormat="1" ht="21" customHeight="1">
      <c r="A30" s="1" t="s">
        <v>60</v>
      </c>
      <c r="B30" s="2" t="s">
        <v>61</v>
      </c>
      <c r="C30" s="3">
        <v>778.55</v>
      </c>
      <c r="D30" s="3">
        <v>172.24</v>
      </c>
      <c r="E30" s="4">
        <f t="shared" si="0"/>
        <v>0.22123177702138594</v>
      </c>
      <c r="F30" s="4">
        <f>(D30/D6)</f>
        <v>8.0309446883605068E-4</v>
      </c>
      <c r="G30" s="3">
        <v>1259.5</v>
      </c>
      <c r="H30" s="3">
        <v>137.84</v>
      </c>
      <c r="I30" s="4">
        <f t="shared" si="1"/>
        <v>0.10944025406907504</v>
      </c>
      <c r="J30" s="4">
        <f>(H30/H6)</f>
        <v>7.0967950535791551E-4</v>
      </c>
      <c r="K30" s="4">
        <f t="shared" si="2"/>
        <v>1.2495647127103888</v>
      </c>
      <c r="L30" s="4">
        <f t="shared" si="3"/>
        <v>0.1117915229523109</v>
      </c>
    </row>
    <row r="31" spans="1:12" s="13" customFormat="1" ht="21" customHeight="1">
      <c r="A31" s="1" t="s">
        <v>62</v>
      </c>
      <c r="B31" s="2" t="s">
        <v>63</v>
      </c>
      <c r="C31" s="3">
        <v>10469.58</v>
      </c>
      <c r="D31" s="3">
        <v>2479.42</v>
      </c>
      <c r="E31" s="4">
        <f t="shared" si="0"/>
        <v>0.23682134335856836</v>
      </c>
      <c r="F31" s="4">
        <f>(D31/D6)</f>
        <v>1.156066237762123E-2</v>
      </c>
      <c r="G31" s="3">
        <v>6724.36</v>
      </c>
      <c r="H31" s="3">
        <v>2055.19</v>
      </c>
      <c r="I31" s="4">
        <f t="shared" si="1"/>
        <v>0.30563354728182313</v>
      </c>
      <c r="J31" s="4">
        <f>(H31/H6)</f>
        <v>1.0581298771158838E-2</v>
      </c>
      <c r="K31" s="4">
        <f t="shared" si="2"/>
        <v>1.2064188712479138</v>
      </c>
      <c r="L31" s="4">
        <f t="shared" si="3"/>
        <v>-6.8812203923254767E-2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105934.05</v>
      </c>
      <c r="D32" s="7">
        <f>SUM(D33:D36)</f>
        <v>8547.19</v>
      </c>
      <c r="E32" s="8">
        <f t="shared" si="0"/>
        <v>8.0684067115342054E-2</v>
      </c>
      <c r="F32" s="8">
        <f>(D32/D6)</f>
        <v>3.9852537233457989E-2</v>
      </c>
      <c r="G32" s="7">
        <f>SUM(G33:G36)</f>
        <v>235104.53</v>
      </c>
      <c r="H32" s="7">
        <f>SUM(H33:H36)</f>
        <v>12339.07</v>
      </c>
      <c r="I32" s="8">
        <f t="shared" si="1"/>
        <v>5.2483335816625905E-2</v>
      </c>
      <c r="J32" s="8">
        <f>(H32/H6)</f>
        <v>6.352862082252389E-2</v>
      </c>
      <c r="K32" s="8">
        <f t="shared" si="2"/>
        <v>0.69269320945581803</v>
      </c>
      <c r="L32" s="8">
        <f t="shared" si="3"/>
        <v>2.8200731298716149E-2</v>
      </c>
    </row>
    <row r="33" spans="1:12" s="13" customFormat="1" ht="21" customHeight="1">
      <c r="A33" s="1" t="s">
        <v>66</v>
      </c>
      <c r="B33" s="2" t="s">
        <v>67</v>
      </c>
      <c r="C33" s="3">
        <v>74025.52</v>
      </c>
      <c r="D33" s="3">
        <v>3291.15</v>
      </c>
      <c r="E33" s="4">
        <f t="shared" si="0"/>
        <v>4.4459667422802295E-2</v>
      </c>
      <c r="F33" s="4">
        <f>(D33/D6)</f>
        <v>1.5345473531756665E-2</v>
      </c>
      <c r="G33" s="3">
        <v>195347.1</v>
      </c>
      <c r="H33" s="3">
        <v>4794.62</v>
      </c>
      <c r="I33" s="4">
        <f t="shared" si="1"/>
        <v>2.4544106362469675E-2</v>
      </c>
      <c r="J33" s="4">
        <f>(H33/H6)</f>
        <v>2.4685458139721186E-2</v>
      </c>
      <c r="K33" s="4">
        <f t="shared" si="2"/>
        <v>0.68642561871430896</v>
      </c>
      <c r="L33" s="4">
        <f t="shared" si="3"/>
        <v>1.9915561060332619E-2</v>
      </c>
    </row>
    <row r="34" spans="1:12" s="13" customFormat="1" ht="21" customHeight="1">
      <c r="A34" s="1" t="s">
        <v>68</v>
      </c>
      <c r="B34" s="2" t="s">
        <v>69</v>
      </c>
      <c r="C34" s="3">
        <v>2442.89</v>
      </c>
      <c r="D34" s="3"/>
      <c r="E34" s="4">
        <f t="shared" si="0"/>
        <v>0</v>
      </c>
      <c r="F34" s="4">
        <f>(D34/D6)</f>
        <v>0</v>
      </c>
      <c r="G34" s="3">
        <v>6402.27</v>
      </c>
      <c r="H34" s="3">
        <v>2157</v>
      </c>
      <c r="I34" s="4">
        <f t="shared" si="1"/>
        <v>0.33691175161309972</v>
      </c>
      <c r="J34" s="4">
        <f>(H34/H6)</f>
        <v>1.110547513825467E-2</v>
      </c>
      <c r="K34" s="4">
        <f t="shared" si="2"/>
        <v>0</v>
      </c>
      <c r="L34" s="4">
        <f t="shared" si="3"/>
        <v>-0.33691175161309972</v>
      </c>
    </row>
    <row r="35" spans="1:12" s="13" customFormat="1" ht="21" customHeight="1">
      <c r="A35" s="1" t="s">
        <v>70</v>
      </c>
      <c r="B35" s="2" t="s">
        <v>71</v>
      </c>
      <c r="C35" s="3">
        <v>28680.720000000001</v>
      </c>
      <c r="D35" s="3">
        <v>5210.67</v>
      </c>
      <c r="E35" s="4">
        <f t="shared" si="0"/>
        <v>0.18167849342694325</v>
      </c>
      <c r="F35" s="4">
        <f>(D35/D6)</f>
        <v>2.4295519367916536E-2</v>
      </c>
      <c r="G35" s="3">
        <v>32269.24</v>
      </c>
      <c r="H35" s="3">
        <v>5309.28</v>
      </c>
      <c r="I35" s="4">
        <f t="shared" si="1"/>
        <v>0.16453067999122384</v>
      </c>
      <c r="J35" s="4">
        <f>(H35/H6)</f>
        <v>2.7335223477993855E-2</v>
      </c>
      <c r="K35" s="4">
        <f t="shared" si="2"/>
        <v>0.98142686013922797</v>
      </c>
      <c r="L35" s="14">
        <f t="shared" si="3"/>
        <v>1.7147813435719417E-2</v>
      </c>
    </row>
    <row r="36" spans="1:12" s="13" customFormat="1" ht="21" customHeight="1">
      <c r="A36" s="1" t="s">
        <v>72</v>
      </c>
      <c r="B36" s="2" t="s">
        <v>73</v>
      </c>
      <c r="C36" s="3">
        <v>784.92</v>
      </c>
      <c r="D36" s="3">
        <v>45.37</v>
      </c>
      <c r="E36" s="4">
        <f t="shared" si="0"/>
        <v>5.7802069000662488E-2</v>
      </c>
      <c r="F36" s="4">
        <f>(D36/D6)</f>
        <v>2.1154433378478644E-4</v>
      </c>
      <c r="G36" s="3">
        <v>1085.92</v>
      </c>
      <c r="H36" s="3">
        <v>78.17</v>
      </c>
      <c r="I36" s="4">
        <f t="shared" si="1"/>
        <v>7.1985044938853687E-2</v>
      </c>
      <c r="J36" s="4">
        <f>(H36/H6)</f>
        <v>4.0246406655418057E-4</v>
      </c>
      <c r="K36" s="4">
        <f t="shared" si="2"/>
        <v>0.58040168862735064</v>
      </c>
      <c r="L36" s="14">
        <f t="shared" si="3"/>
        <v>-1.4182975938191199E-2</v>
      </c>
    </row>
    <row r="37" spans="1:12" s="13" customFormat="1" ht="21" customHeight="1">
      <c r="A37" s="16" t="s">
        <v>123</v>
      </c>
      <c r="B37" s="17">
        <v>600</v>
      </c>
      <c r="C37" s="7">
        <f>SUM(C38:C38)</f>
        <v>1053.58</v>
      </c>
      <c r="D37" s="7">
        <f>SUM(D38:D38)</f>
        <v>0</v>
      </c>
      <c r="E37" s="4">
        <f t="shared" si="0"/>
        <v>0</v>
      </c>
      <c r="F37" s="4">
        <f>(D37/D7)</f>
        <v>0</v>
      </c>
      <c r="G37" s="7">
        <f>SUM(G38:G38)</f>
        <v>1036.52</v>
      </c>
      <c r="H37" s="7">
        <f>SUM(H38:H38)</f>
        <v>288.82</v>
      </c>
      <c r="I37" s="4">
        <f t="shared" si="1"/>
        <v>0.27864392389920117</v>
      </c>
      <c r="J37" s="4">
        <f>(H37/H7)</f>
        <v>1.0638760272433594E-2</v>
      </c>
      <c r="K37" s="4">
        <f t="shared" si="2"/>
        <v>0</v>
      </c>
      <c r="L37" s="14">
        <f t="shared" si="3"/>
        <v>-0.27864392389920117</v>
      </c>
    </row>
    <row r="38" spans="1:12" s="13" customFormat="1" ht="21" customHeight="1">
      <c r="A38" s="1" t="s">
        <v>124</v>
      </c>
      <c r="B38" s="2">
        <v>602</v>
      </c>
      <c r="C38" s="3">
        <v>1053.58</v>
      </c>
      <c r="D38" s="3"/>
      <c r="E38" s="4">
        <f t="shared" si="0"/>
        <v>0</v>
      </c>
      <c r="F38" s="4">
        <f>(D38/D8)</f>
        <v>0</v>
      </c>
      <c r="G38" s="3">
        <v>1036.52</v>
      </c>
      <c r="H38" s="3">
        <v>288.82</v>
      </c>
      <c r="I38" s="4">
        <f t="shared" si="1"/>
        <v>0.27864392389920117</v>
      </c>
      <c r="J38" s="4">
        <f>(H38/H8)</f>
        <v>0.1372255560148429</v>
      </c>
      <c r="K38" s="4">
        <f t="shared" si="2"/>
        <v>0</v>
      </c>
      <c r="L38" s="14">
        <f t="shared" si="3"/>
        <v>-0.27864392389920117</v>
      </c>
    </row>
    <row r="39" spans="1:12" s="13" customFormat="1" ht="21" customHeight="1">
      <c r="A39" s="5" t="s">
        <v>74</v>
      </c>
      <c r="B39" s="6" t="s">
        <v>75</v>
      </c>
      <c r="C39" s="7">
        <f>SUM(C40:C44)</f>
        <v>346210.09</v>
      </c>
      <c r="D39" s="7">
        <f>SUM(D40:D44)</f>
        <v>127475.68</v>
      </c>
      <c r="E39" s="8">
        <f t="shared" si="0"/>
        <v>0.36820324907341662</v>
      </c>
      <c r="F39" s="8">
        <f>(D39/D6)</f>
        <v>0.59437420761213633</v>
      </c>
      <c r="G39" s="7">
        <f>SUM(G40:G44)</f>
        <v>344401.39</v>
      </c>
      <c r="H39" s="7">
        <f>SUM(H40:H44)</f>
        <v>110024.93999999999</v>
      </c>
      <c r="I39" s="8">
        <f t="shared" si="1"/>
        <v>0.31946717752794196</v>
      </c>
      <c r="J39" s="8">
        <f>(H39/H6)</f>
        <v>0.56647159747703368</v>
      </c>
      <c r="K39" s="8">
        <f t="shared" si="2"/>
        <v>1.1586071303469923</v>
      </c>
      <c r="L39" s="15">
        <f t="shared" si="3"/>
        <v>4.8736071545474657E-2</v>
      </c>
    </row>
    <row r="40" spans="1:12" s="13" customFormat="1" ht="21" customHeight="1">
      <c r="A40" s="1" t="s">
        <v>76</v>
      </c>
      <c r="B40" s="2" t="s">
        <v>77</v>
      </c>
      <c r="C40" s="3">
        <v>104009.68</v>
      </c>
      <c r="D40" s="3">
        <v>40200.699999999997</v>
      </c>
      <c r="E40" s="4">
        <f t="shared" ref="E40:E60" si="4">(D40/C40)</f>
        <v>0.38650921721901271</v>
      </c>
      <c r="F40" s="4">
        <f>(D40/D6)</f>
        <v>0.18744170815918149</v>
      </c>
      <c r="G40" s="3">
        <v>108804.61</v>
      </c>
      <c r="H40" s="3">
        <v>36497.519999999997</v>
      </c>
      <c r="I40" s="4">
        <f t="shared" ref="I40:I60" si="5">(H40/G40)</f>
        <v>0.3354409339824847</v>
      </c>
      <c r="J40" s="4">
        <f>(H40/H6)</f>
        <v>0.18791019979969983</v>
      </c>
      <c r="K40" s="4">
        <f t="shared" ref="K40:K60" si="6">(D40/H40)</f>
        <v>1.1014638802855645</v>
      </c>
      <c r="L40" s="14">
        <f t="shared" ref="L40:L60" si="7">(E40-I40)</f>
        <v>5.1068283236528011E-2</v>
      </c>
    </row>
    <row r="41" spans="1:12" s="13" customFormat="1" ht="21" customHeight="1">
      <c r="A41" s="1" t="s">
        <v>78</v>
      </c>
      <c r="B41" s="2" t="s">
        <v>79</v>
      </c>
      <c r="C41" s="3">
        <v>192851.18</v>
      </c>
      <c r="D41" s="3">
        <v>72076.429999999993</v>
      </c>
      <c r="E41" s="4">
        <f t="shared" si="4"/>
        <v>0.37374119256102034</v>
      </c>
      <c r="F41" s="4">
        <f>(D41/D6)</f>
        <v>0.33606701269419864</v>
      </c>
      <c r="G41" s="3">
        <v>181420.48</v>
      </c>
      <c r="H41" s="3">
        <v>58084.09</v>
      </c>
      <c r="I41" s="4">
        <f t="shared" si="5"/>
        <v>0.3201628063160234</v>
      </c>
      <c r="J41" s="4">
        <f>(H41/H6)</f>
        <v>0.29905026306126409</v>
      </c>
      <c r="K41" s="4">
        <f t="shared" si="6"/>
        <v>1.240897980841225</v>
      </c>
      <c r="L41" s="14">
        <f t="shared" si="7"/>
        <v>5.3578386244996945E-2</v>
      </c>
    </row>
    <row r="42" spans="1:12" s="13" customFormat="1" ht="21" customHeight="1">
      <c r="A42" s="1" t="s">
        <v>122</v>
      </c>
      <c r="B42" s="2">
        <v>703</v>
      </c>
      <c r="C42" s="3">
        <v>15676.13</v>
      </c>
      <c r="D42" s="3">
        <v>5491.61</v>
      </c>
      <c r="E42" s="4">
        <f t="shared" si="4"/>
        <v>0.35031669168347035</v>
      </c>
      <c r="F42" s="4"/>
      <c r="G42" s="3">
        <v>15285.5</v>
      </c>
      <c r="H42" s="3">
        <v>5775.72</v>
      </c>
      <c r="I42" s="4">
        <f t="shared" si="5"/>
        <v>0.37785613817016128</v>
      </c>
      <c r="J42" s="4">
        <f>(H42/H7)</f>
        <v>0.21275015747074358</v>
      </c>
      <c r="K42" s="4">
        <f t="shared" si="6"/>
        <v>0.9508095960330486</v>
      </c>
      <c r="L42" s="14">
        <f t="shared" si="7"/>
        <v>-2.7539446486690933E-2</v>
      </c>
    </row>
    <row r="43" spans="1:12" s="13" customFormat="1" ht="21" customHeight="1">
      <c r="A43" s="1" t="s">
        <v>80</v>
      </c>
      <c r="B43" s="2" t="s">
        <v>81</v>
      </c>
      <c r="C43" s="3">
        <v>8055.4</v>
      </c>
      <c r="D43" s="3">
        <v>2271.8200000000002</v>
      </c>
      <c r="E43" s="4">
        <f t="shared" si="4"/>
        <v>0.28202448047272638</v>
      </c>
      <c r="F43" s="4">
        <f>(D43/D6)</f>
        <v>1.059269668016208E-2</v>
      </c>
      <c r="G43" s="3">
        <v>8835</v>
      </c>
      <c r="H43" s="3">
        <v>1867.13</v>
      </c>
      <c r="I43" s="4">
        <f t="shared" si="5"/>
        <v>0.21133333333333335</v>
      </c>
      <c r="J43" s="4">
        <f>(H43/H6)</f>
        <v>9.6130578557670106E-3</v>
      </c>
      <c r="K43" s="4">
        <f t="shared" si="6"/>
        <v>1.2167444152255065</v>
      </c>
      <c r="L43" s="4">
        <f t="shared" si="7"/>
        <v>7.0691147139393035E-2</v>
      </c>
    </row>
    <row r="44" spans="1:12" s="13" customFormat="1" ht="21" customHeight="1">
      <c r="A44" s="1" t="s">
        <v>82</v>
      </c>
      <c r="B44" s="2" t="s">
        <v>83</v>
      </c>
      <c r="C44" s="3">
        <v>25617.7</v>
      </c>
      <c r="D44" s="3">
        <v>7435.12</v>
      </c>
      <c r="E44" s="4">
        <f t="shared" si="4"/>
        <v>0.29023370560198614</v>
      </c>
      <c r="F44" s="4">
        <f>(D44/D6)</f>
        <v>3.4667346418557225E-2</v>
      </c>
      <c r="G44" s="3">
        <v>30055.8</v>
      </c>
      <c r="H44" s="3">
        <v>7800.48</v>
      </c>
      <c r="I44" s="4">
        <f t="shared" si="5"/>
        <v>0.2595332681212944</v>
      </c>
      <c r="J44" s="4">
        <f>(H44/H6)</f>
        <v>4.0161352205124144E-2</v>
      </c>
      <c r="K44" s="4">
        <f t="shared" si="6"/>
        <v>0.95316185670625397</v>
      </c>
      <c r="L44" s="14">
        <f t="shared" si="7"/>
        <v>3.0700437480691734E-2</v>
      </c>
    </row>
    <row r="45" spans="1:12" s="13" customFormat="1" ht="21" customHeight="1">
      <c r="A45" s="5" t="s">
        <v>84</v>
      </c>
      <c r="B45" s="6" t="s">
        <v>85</v>
      </c>
      <c r="C45" s="7">
        <f>SUM(C46:C48)</f>
        <v>79451.049999999988</v>
      </c>
      <c r="D45" s="7">
        <f>SUM(D46:D48)</f>
        <v>29366.82</v>
      </c>
      <c r="E45" s="8">
        <f t="shared" si="4"/>
        <v>0.36962154685180376</v>
      </c>
      <c r="F45" s="8">
        <f>(D45/D6)</f>
        <v>0.13692714067175979</v>
      </c>
      <c r="G45" s="7">
        <f>SUM(G46:G48)</f>
        <v>82141.66</v>
      </c>
      <c r="H45" s="7">
        <f>SUM(H46:H48)</f>
        <v>26946.600000000002</v>
      </c>
      <c r="I45" s="8">
        <f t="shared" si="5"/>
        <v>0.32805034619461065</v>
      </c>
      <c r="J45" s="8">
        <f>(H45/H6)</f>
        <v>0.13873657689406271</v>
      </c>
      <c r="K45" s="8">
        <f t="shared" si="6"/>
        <v>1.0898154127051278</v>
      </c>
      <c r="L45" s="15">
        <f t="shared" si="7"/>
        <v>4.1571200657193108E-2</v>
      </c>
    </row>
    <row r="46" spans="1:12" s="13" customFormat="1" ht="21" customHeight="1">
      <c r="A46" s="1" t="s">
        <v>86</v>
      </c>
      <c r="B46" s="2" t="s">
        <v>87</v>
      </c>
      <c r="C46" s="3">
        <v>54848.45</v>
      </c>
      <c r="D46" s="3">
        <v>19921.560000000001</v>
      </c>
      <c r="E46" s="4">
        <f t="shared" si="4"/>
        <v>0.36321099320035483</v>
      </c>
      <c r="F46" s="4">
        <f>(D46/D6)</f>
        <v>9.2887219267217339E-2</v>
      </c>
      <c r="G46" s="3">
        <v>51311.16</v>
      </c>
      <c r="H46" s="3">
        <v>19384.59</v>
      </c>
      <c r="I46" s="4">
        <f t="shared" si="5"/>
        <v>0.37778506664047351</v>
      </c>
      <c r="J46" s="4">
        <f>(H46/H6)</f>
        <v>9.9803005243514181E-2</v>
      </c>
      <c r="K46" s="4">
        <f t="shared" si="6"/>
        <v>1.0277008696082817</v>
      </c>
      <c r="L46" s="14">
        <f t="shared" si="7"/>
        <v>-1.4574073440118684E-2</v>
      </c>
    </row>
    <row r="47" spans="1:12" s="13" customFormat="1" ht="21" customHeight="1">
      <c r="A47" s="1" t="s">
        <v>88</v>
      </c>
      <c r="B47" s="2" t="s">
        <v>89</v>
      </c>
      <c r="C47" s="3">
        <v>394.5</v>
      </c>
      <c r="D47" s="3">
        <v>100.19</v>
      </c>
      <c r="E47" s="4">
        <f t="shared" si="4"/>
        <v>0.25396704689480354</v>
      </c>
      <c r="F47" s="4">
        <f>(D47/D6)</f>
        <v>4.6715068992501111E-4</v>
      </c>
      <c r="G47" s="3">
        <v>382.5</v>
      </c>
      <c r="H47" s="3">
        <v>92.56</v>
      </c>
      <c r="I47" s="4">
        <f t="shared" si="5"/>
        <v>0.24198692810457517</v>
      </c>
      <c r="J47" s="4">
        <f>(H47/H6)</f>
        <v>4.7655205322060835E-4</v>
      </c>
      <c r="K47" s="4">
        <f t="shared" si="6"/>
        <v>1.0824330164217804</v>
      </c>
      <c r="L47" s="14">
        <f t="shared" si="7"/>
        <v>1.1980118790228367E-2</v>
      </c>
    </row>
    <row r="48" spans="1:12" s="13" customFormat="1" ht="21" customHeight="1">
      <c r="A48" s="1" t="s">
        <v>90</v>
      </c>
      <c r="B48" s="2" t="s">
        <v>91</v>
      </c>
      <c r="C48" s="3">
        <v>24208.1</v>
      </c>
      <c r="D48" s="3">
        <v>9345.07</v>
      </c>
      <c r="E48" s="4">
        <f t="shared" si="4"/>
        <v>0.38603070872972273</v>
      </c>
      <c r="F48" s="4">
        <f>(D48/D6)</f>
        <v>4.3572770714617459E-2</v>
      </c>
      <c r="G48" s="3">
        <v>30448</v>
      </c>
      <c r="H48" s="3">
        <v>7469.45</v>
      </c>
      <c r="I48" s="4">
        <f t="shared" si="5"/>
        <v>0.24531824750394113</v>
      </c>
      <c r="J48" s="4">
        <f>(H48/H6)</f>
        <v>3.8457019597327925E-2</v>
      </c>
      <c r="K48" s="4">
        <f t="shared" si="6"/>
        <v>1.2511055030825562</v>
      </c>
      <c r="L48" s="14">
        <f t="shared" si="7"/>
        <v>0.1407124612257816</v>
      </c>
    </row>
    <row r="49" spans="1:12" s="13" customFormat="1" ht="21" customHeight="1">
      <c r="A49" s="5" t="s">
        <v>92</v>
      </c>
      <c r="B49" s="6" t="s">
        <v>93</v>
      </c>
      <c r="C49" s="7">
        <f>SUM(C50:C53)</f>
        <v>22609.789999999997</v>
      </c>
      <c r="D49" s="7">
        <f>SUM(D50:D53)</f>
        <v>3751.9599999999996</v>
      </c>
      <c r="E49" s="8">
        <f t="shared" si="4"/>
        <v>0.1659440445930723</v>
      </c>
      <c r="F49" s="8">
        <f>(D49/D6)</f>
        <v>1.7494068295948142E-2</v>
      </c>
      <c r="G49" s="7">
        <f>SUM(G50:G53)</f>
        <v>19072.04</v>
      </c>
      <c r="H49" s="7">
        <f>SUM(H50:H53)</f>
        <v>3358.3899999999994</v>
      </c>
      <c r="I49" s="8">
        <f t="shared" si="5"/>
        <v>0.1760897103823188</v>
      </c>
      <c r="J49" s="8">
        <f>(H49/H6)</f>
        <v>1.7290921024368609E-2</v>
      </c>
      <c r="K49" s="8">
        <f t="shared" si="6"/>
        <v>1.1171900821524601</v>
      </c>
      <c r="L49" s="8">
        <f t="shared" si="7"/>
        <v>-1.01456657892465E-2</v>
      </c>
    </row>
    <row r="50" spans="1:12" s="13" customFormat="1" ht="21" customHeight="1">
      <c r="A50" s="1" t="s">
        <v>94</v>
      </c>
      <c r="B50" s="2" t="s">
        <v>95</v>
      </c>
      <c r="C50" s="3">
        <v>7626.25</v>
      </c>
      <c r="D50" s="3">
        <v>1587.37</v>
      </c>
      <c r="E50" s="4">
        <f t="shared" si="4"/>
        <v>0.20814554990985082</v>
      </c>
      <c r="F50" s="4">
        <f>(D50/D6)</f>
        <v>7.4013473467039103E-3</v>
      </c>
      <c r="G50" s="3">
        <v>4448.96</v>
      </c>
      <c r="H50" s="3">
        <v>1208.56</v>
      </c>
      <c r="I50" s="4">
        <f t="shared" si="5"/>
        <v>0.27165000359634611</v>
      </c>
      <c r="J50" s="4">
        <f>(H50/H6)</f>
        <v>6.2223611650853326E-3</v>
      </c>
      <c r="K50" s="4">
        <f t="shared" si="6"/>
        <v>1.3134391341762097</v>
      </c>
      <c r="L50" s="4">
        <f t="shared" si="7"/>
        <v>-6.3504453686495294E-2</v>
      </c>
    </row>
    <row r="51" spans="1:12" s="13" customFormat="1" ht="21" customHeight="1">
      <c r="A51" s="1" t="s">
        <v>96</v>
      </c>
      <c r="B51" s="2" t="s">
        <v>97</v>
      </c>
      <c r="C51" s="3">
        <v>433.3</v>
      </c>
      <c r="D51" s="3">
        <v>119.24</v>
      </c>
      <c r="E51" s="4">
        <f t="shared" si="4"/>
        <v>0.27519039926148164</v>
      </c>
      <c r="F51" s="4">
        <f>(D51/D6)</f>
        <v>5.5597413181613254E-4</v>
      </c>
      <c r="G51" s="3">
        <v>570.4</v>
      </c>
      <c r="H51" s="3">
        <v>142.6</v>
      </c>
      <c r="I51" s="4">
        <f t="shared" si="5"/>
        <v>0.25</v>
      </c>
      <c r="J51" s="4">
        <f>(H51/H6)</f>
        <v>7.3418671984938145E-4</v>
      </c>
      <c r="K51" s="4">
        <f t="shared" si="6"/>
        <v>0.83618513323983168</v>
      </c>
      <c r="L51" s="4">
        <f t="shared" si="7"/>
        <v>2.5190399261481644E-2</v>
      </c>
    </row>
    <row r="52" spans="1:12" s="13" customFormat="1" ht="21" customHeight="1">
      <c r="A52" s="1" t="s">
        <v>98</v>
      </c>
      <c r="B52" s="2" t="s">
        <v>99</v>
      </c>
      <c r="C52" s="3">
        <v>14011.14</v>
      </c>
      <c r="D52" s="3">
        <v>1931.38</v>
      </c>
      <c r="E52" s="4">
        <f t="shared" si="4"/>
        <v>0.13784602823182127</v>
      </c>
      <c r="F52" s="4">
        <f>(D52/D6)</f>
        <v>9.0053448398779122E-3</v>
      </c>
      <c r="G52" s="3">
        <v>13474.25</v>
      </c>
      <c r="H52" s="3">
        <v>1849.74</v>
      </c>
      <c r="I52" s="4">
        <f t="shared" si="5"/>
        <v>0.13727962595320706</v>
      </c>
      <c r="J52" s="4">
        <f>(H52/H6)</f>
        <v>9.5235241456815903E-3</v>
      </c>
      <c r="K52" s="4">
        <f t="shared" si="6"/>
        <v>1.0441359326175572</v>
      </c>
      <c r="L52" s="14">
        <f t="shared" si="7"/>
        <v>5.6640227861420867E-4</v>
      </c>
    </row>
    <row r="53" spans="1:12" s="13" customFormat="1" ht="21" customHeight="1">
      <c r="A53" s="1" t="s">
        <v>100</v>
      </c>
      <c r="B53" s="2" t="s">
        <v>101</v>
      </c>
      <c r="C53" s="3">
        <v>539.1</v>
      </c>
      <c r="D53" s="3">
        <v>113.97</v>
      </c>
      <c r="E53" s="4">
        <f t="shared" si="4"/>
        <v>0.21140790205898718</v>
      </c>
      <c r="F53" s="4">
        <f>(D53/D6)</f>
        <v>5.3140197755018981E-4</v>
      </c>
      <c r="G53" s="3">
        <v>578.42999999999995</v>
      </c>
      <c r="H53" s="3">
        <v>157.49</v>
      </c>
      <c r="I53" s="4">
        <f t="shared" si="5"/>
        <v>0.27227149352557789</v>
      </c>
      <c r="J53" s="4">
        <f>(H53/H6)</f>
        <v>8.1084899375230785E-4</v>
      </c>
      <c r="K53" s="4">
        <f t="shared" si="6"/>
        <v>0.72366499460283185</v>
      </c>
      <c r="L53" s="14">
        <f t="shared" si="7"/>
        <v>-6.0863591466590705E-2</v>
      </c>
    </row>
    <row r="54" spans="1:12" s="13" customFormat="1" ht="21" customHeight="1">
      <c r="A54" s="5" t="s">
        <v>102</v>
      </c>
      <c r="B54" s="6" t="s">
        <v>103</v>
      </c>
      <c r="C54" s="7">
        <f>SUM(C55:C55)</f>
        <v>1413.51</v>
      </c>
      <c r="D54" s="7">
        <f>SUM(D55:D55)</f>
        <v>1017.88</v>
      </c>
      <c r="E54" s="8">
        <f t="shared" si="4"/>
        <v>0.72010809969508527</v>
      </c>
      <c r="F54" s="8">
        <f>(D54/D6)</f>
        <v>4.7460160121855499E-3</v>
      </c>
      <c r="G54" s="7">
        <f>SUM(G55:G55)</f>
        <v>2267.52</v>
      </c>
      <c r="H54" s="7">
        <f>SUM(H55:H55)</f>
        <v>1365.32</v>
      </c>
      <c r="I54" s="8">
        <f t="shared" si="5"/>
        <v>0.60212037821055597</v>
      </c>
      <c r="J54" s="8">
        <f>(H54/H6)</f>
        <v>7.0294516994723524E-3</v>
      </c>
      <c r="K54" s="8">
        <f t="shared" si="6"/>
        <v>0.74552485864119766</v>
      </c>
      <c r="L54" s="15">
        <f t="shared" si="7"/>
        <v>0.1179877214845293</v>
      </c>
    </row>
    <row r="55" spans="1:12" s="13" customFormat="1" ht="21" customHeight="1">
      <c r="A55" s="1" t="s">
        <v>104</v>
      </c>
      <c r="B55" s="2" t="s">
        <v>105</v>
      </c>
      <c r="C55" s="3">
        <v>1413.51</v>
      </c>
      <c r="D55" s="3">
        <v>1017.88</v>
      </c>
      <c r="E55" s="4">
        <f t="shared" si="4"/>
        <v>0.72010809969508527</v>
      </c>
      <c r="F55" s="4">
        <f>(D55/D6)</f>
        <v>4.7460160121855499E-3</v>
      </c>
      <c r="G55" s="3">
        <v>2267.52</v>
      </c>
      <c r="H55" s="3">
        <v>1365.32</v>
      </c>
      <c r="I55" s="4">
        <f t="shared" si="5"/>
        <v>0.60212037821055597</v>
      </c>
      <c r="J55" s="4">
        <f>(H55/H6)</f>
        <v>7.0294516994723524E-3</v>
      </c>
      <c r="K55" s="4">
        <f t="shared" si="6"/>
        <v>0.74552485864119766</v>
      </c>
      <c r="L55" s="4">
        <f t="shared" si="7"/>
        <v>0.1179877214845293</v>
      </c>
    </row>
    <row r="56" spans="1:12" s="13" customFormat="1" ht="21" customHeight="1">
      <c r="A56" s="5" t="s">
        <v>106</v>
      </c>
      <c r="B56" s="6" t="s">
        <v>107</v>
      </c>
      <c r="C56" s="7">
        <f>SUM(C57:C57)</f>
        <v>3037.61</v>
      </c>
      <c r="D56" s="7">
        <f>SUM(D57:D57)</f>
        <v>963.6</v>
      </c>
      <c r="E56" s="8">
        <f t="shared" si="4"/>
        <v>0.31722307998722682</v>
      </c>
      <c r="F56" s="8">
        <f>(D56/D6)</f>
        <v>4.4929274858942084E-3</v>
      </c>
      <c r="G56" s="7">
        <f>SUM(G57:G57)</f>
        <v>2297.8000000000002</v>
      </c>
      <c r="H56" s="7">
        <f>SUM(H57:H57)</f>
        <v>843.75</v>
      </c>
      <c r="I56" s="8">
        <f t="shared" si="5"/>
        <v>0.36719905997040647</v>
      </c>
      <c r="J56" s="8">
        <f>(H56/H6)</f>
        <v>4.3441097115912734E-3</v>
      </c>
      <c r="K56" s="8">
        <f t="shared" si="6"/>
        <v>1.1420444444444444</v>
      </c>
      <c r="L56" s="15">
        <f t="shared" si="7"/>
        <v>-4.9975979983179653E-2</v>
      </c>
    </row>
    <row r="57" spans="1:12" s="13" customFormat="1" ht="21" customHeight="1">
      <c r="A57" s="1" t="s">
        <v>108</v>
      </c>
      <c r="B57" s="2" t="s">
        <v>109</v>
      </c>
      <c r="C57" s="3">
        <v>3037.61</v>
      </c>
      <c r="D57" s="3">
        <v>963.6</v>
      </c>
      <c r="E57" s="4">
        <f t="shared" si="4"/>
        <v>0.31722307998722682</v>
      </c>
      <c r="F57" s="4">
        <f>(D57/D6)</f>
        <v>4.4929274858942084E-3</v>
      </c>
      <c r="G57" s="3">
        <v>2297.8000000000002</v>
      </c>
      <c r="H57" s="3">
        <v>843.75</v>
      </c>
      <c r="I57" s="4">
        <f t="shared" si="5"/>
        <v>0.36719905997040647</v>
      </c>
      <c r="J57" s="4">
        <f>(H57/H6)</f>
        <v>4.3441097115912734E-3</v>
      </c>
      <c r="K57" s="4">
        <f t="shared" si="6"/>
        <v>1.1420444444444444</v>
      </c>
      <c r="L57" s="4">
        <f t="shared" si="7"/>
        <v>-4.9975979983179653E-2</v>
      </c>
    </row>
    <row r="58" spans="1:12" s="13" customFormat="1" ht="41.1" customHeight="1">
      <c r="A58" s="5" t="s">
        <v>110</v>
      </c>
      <c r="B58" s="6" t="s">
        <v>111</v>
      </c>
      <c r="C58" s="7">
        <f>SUM(C59:C59)</f>
        <v>5</v>
      </c>
      <c r="D58" s="7">
        <f>SUM(D59:D59)</f>
        <v>1.99</v>
      </c>
      <c r="E58" s="8">
        <f t="shared" si="4"/>
        <v>0.39800000000000002</v>
      </c>
      <c r="F58" s="8">
        <f>(D58/D6)</f>
        <v>9.2786692579176767E-6</v>
      </c>
      <c r="G58" s="7">
        <f>SUM(G59:G59)</f>
        <v>12</v>
      </c>
      <c r="H58" s="7">
        <f>SUM(H59:H59)</f>
        <v>4</v>
      </c>
      <c r="I58" s="8">
        <f t="shared" si="5"/>
        <v>0.33333333333333331</v>
      </c>
      <c r="J58" s="8">
        <f>(H58/H6)</f>
        <v>2.0594297891988261E-5</v>
      </c>
      <c r="K58" s="8">
        <f t="shared" si="6"/>
        <v>0.4975</v>
      </c>
      <c r="L58" s="8">
        <f t="shared" si="7"/>
        <v>6.4666666666666706E-2</v>
      </c>
    </row>
    <row r="59" spans="1:12" s="13" customFormat="1" ht="21" customHeight="1">
      <c r="A59" s="1" t="s">
        <v>112</v>
      </c>
      <c r="B59" s="2" t="s">
        <v>113</v>
      </c>
      <c r="C59" s="3">
        <v>5</v>
      </c>
      <c r="D59" s="3">
        <v>1.99</v>
      </c>
      <c r="E59" s="4">
        <f t="shared" si="4"/>
        <v>0.39800000000000002</v>
      </c>
      <c r="F59" s="4">
        <f>(D59/D6)</f>
        <v>9.2786692579176767E-6</v>
      </c>
      <c r="G59" s="3">
        <v>12</v>
      </c>
      <c r="H59" s="3">
        <v>4</v>
      </c>
      <c r="I59" s="4">
        <f t="shared" si="5"/>
        <v>0.33333333333333331</v>
      </c>
      <c r="J59" s="4">
        <f>(H59/H6)</f>
        <v>2.0594297891988261E-5</v>
      </c>
      <c r="K59" s="4">
        <f t="shared" si="6"/>
        <v>0.4975</v>
      </c>
      <c r="L59" s="4">
        <f t="shared" si="7"/>
        <v>6.4666666666666706E-2</v>
      </c>
    </row>
    <row r="60" spans="1:12" s="13" customFormat="1" ht="60.95" customHeight="1">
      <c r="A60" s="5" t="s">
        <v>114</v>
      </c>
      <c r="B60" s="6" t="s">
        <v>115</v>
      </c>
      <c r="C60" s="7">
        <f>SUM(C61:C63)</f>
        <v>0</v>
      </c>
      <c r="D60" s="7">
        <f>SUM(D61:D63)</f>
        <v>0</v>
      </c>
      <c r="E60" s="8" t="e">
        <f t="shared" si="4"/>
        <v>#DIV/0!</v>
      </c>
      <c r="F60" s="8">
        <f>(D60/D8)</f>
        <v>0</v>
      </c>
      <c r="G60" s="7">
        <f>SUM(G61:G63)</f>
        <v>305.2</v>
      </c>
      <c r="H60" s="7">
        <f>SUM(H61:H63)</f>
        <v>101.7</v>
      </c>
      <c r="I60" s="4">
        <f t="shared" si="5"/>
        <v>0.33322411533420709</v>
      </c>
      <c r="J60" s="4">
        <f>(H60/H7)</f>
        <v>3.7461461107488976E-3</v>
      </c>
      <c r="K60" s="4">
        <f t="shared" si="6"/>
        <v>0</v>
      </c>
      <c r="L60" s="4" t="e">
        <f t="shared" si="7"/>
        <v>#DIV/0!</v>
      </c>
    </row>
    <row r="61" spans="1:12" s="13" customFormat="1" ht="41.1" customHeight="1">
      <c r="A61" s="1" t="s">
        <v>116</v>
      </c>
      <c r="B61" s="2" t="s">
        <v>117</v>
      </c>
      <c r="C61" s="3"/>
      <c r="D61" s="3"/>
      <c r="E61" s="4"/>
      <c r="F61" s="4"/>
      <c r="G61" s="3"/>
      <c r="H61" s="3"/>
      <c r="I61" s="4"/>
      <c r="J61" s="4"/>
      <c r="K61" s="4"/>
      <c r="L61" s="4"/>
    </row>
    <row r="62" spans="1:12" s="13" customFormat="1" ht="21" customHeight="1">
      <c r="A62" s="1" t="s">
        <v>118</v>
      </c>
      <c r="B62" s="2" t="s">
        <v>119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120</v>
      </c>
      <c r="B63" s="2" t="s">
        <v>121</v>
      </c>
      <c r="C63" s="3"/>
      <c r="D63" s="3"/>
      <c r="E63" s="8" t="e">
        <f t="shared" ref="E63" si="8">(D63/C63)</f>
        <v>#DIV/0!</v>
      </c>
      <c r="F63" s="8" t="e">
        <f>(D63/D11)</f>
        <v>#DIV/0!</v>
      </c>
      <c r="G63" s="3">
        <v>305.2</v>
      </c>
      <c r="H63" s="3">
        <v>101.7</v>
      </c>
      <c r="I63" s="4">
        <f t="shared" ref="I63" si="9">(H63/G63)</f>
        <v>0.33322411533420709</v>
      </c>
      <c r="J63" s="4">
        <f>(H63/H10)</f>
        <v>9.6748139952796044E-3</v>
      </c>
      <c r="K63" s="4">
        <f t="shared" ref="K63" si="10">(D63/H63)</f>
        <v>0</v>
      </c>
      <c r="L63" s="4" t="e">
        <f t="shared" ref="L63" si="11">(E63-I63)</f>
        <v>#DIV/0!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2020-05-19T12:14:43Z</cp:lastPrinted>
  <dcterms:created xsi:type="dcterms:W3CDTF">2017-03-10T06:35:34Z</dcterms:created>
  <dcterms:modified xsi:type="dcterms:W3CDTF">2021-05-26T12:35:01Z</dcterms:modified>
</cp:coreProperties>
</file>