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Таблица!$C$6:$L$62</definedName>
  </definedNames>
  <calcPr calcId="125725"/>
</workbook>
</file>

<file path=xl/calcChain.xml><?xml version="1.0" encoding="utf-8"?>
<calcChain xmlns="http://schemas.openxmlformats.org/spreadsheetml/2006/main">
  <c r="H6" i="1"/>
  <c r="G6"/>
  <c r="K62"/>
  <c r="J62"/>
  <c r="I62"/>
  <c r="J61"/>
  <c r="I61"/>
  <c r="H61"/>
  <c r="G61"/>
  <c r="F62"/>
  <c r="E62"/>
  <c r="L62" s="1"/>
  <c r="D61"/>
  <c r="E61" s="1"/>
  <c r="L61" s="1"/>
  <c r="C61"/>
  <c r="K48"/>
  <c r="I48"/>
  <c r="I42"/>
  <c r="K38"/>
  <c r="J38"/>
  <c r="I38"/>
  <c r="G37"/>
  <c r="H37"/>
  <c r="E48"/>
  <c r="F38"/>
  <c r="E38"/>
  <c r="L38" s="1"/>
  <c r="D37"/>
  <c r="C37"/>
  <c r="K61" l="1"/>
  <c r="E37"/>
  <c r="I37"/>
  <c r="F61"/>
  <c r="L48"/>
  <c r="K37"/>
  <c r="K42"/>
  <c r="E42"/>
  <c r="L42" s="1"/>
  <c r="H59"/>
  <c r="H57"/>
  <c r="H55"/>
  <c r="H50"/>
  <c r="H45"/>
  <c r="H39"/>
  <c r="H32"/>
  <c r="H23"/>
  <c r="H18"/>
  <c r="H16"/>
  <c r="H7"/>
  <c r="G59"/>
  <c r="G57"/>
  <c r="G55"/>
  <c r="G50"/>
  <c r="G45"/>
  <c r="G39"/>
  <c r="G32"/>
  <c r="G23"/>
  <c r="G18"/>
  <c r="G16"/>
  <c r="G7"/>
  <c r="D59"/>
  <c r="D57"/>
  <c r="D55"/>
  <c r="D50"/>
  <c r="D45"/>
  <c r="D39"/>
  <c r="D32"/>
  <c r="D23"/>
  <c r="D18"/>
  <c r="D16"/>
  <c r="D7"/>
  <c r="C59"/>
  <c r="C57"/>
  <c r="C55"/>
  <c r="C50"/>
  <c r="C45"/>
  <c r="C39"/>
  <c r="C32"/>
  <c r="C23"/>
  <c r="C18"/>
  <c r="C16"/>
  <c r="C7"/>
  <c r="E60"/>
  <c r="E58"/>
  <c r="E56"/>
  <c r="E54"/>
  <c r="E53"/>
  <c r="E52"/>
  <c r="E51"/>
  <c r="E49"/>
  <c r="E47"/>
  <c r="E46"/>
  <c r="E44"/>
  <c r="E43"/>
  <c r="E41"/>
  <c r="E40"/>
  <c r="E36"/>
  <c r="E35"/>
  <c r="E34"/>
  <c r="E33"/>
  <c r="E31"/>
  <c r="E30"/>
  <c r="E29"/>
  <c r="E28"/>
  <c r="E27"/>
  <c r="E26"/>
  <c r="E25"/>
  <c r="E24"/>
  <c r="E22"/>
  <c r="E21"/>
  <c r="E20"/>
  <c r="E19"/>
  <c r="E17"/>
  <c r="E15"/>
  <c r="E14"/>
  <c r="E13"/>
  <c r="E12"/>
  <c r="E11"/>
  <c r="E10"/>
  <c r="E9"/>
  <c r="E8"/>
  <c r="I60"/>
  <c r="I58"/>
  <c r="I56"/>
  <c r="I54"/>
  <c r="I53"/>
  <c r="I52"/>
  <c r="I51"/>
  <c r="I49"/>
  <c r="I47"/>
  <c r="I46"/>
  <c r="I44"/>
  <c r="I43"/>
  <c r="I41"/>
  <c r="I40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I8"/>
  <c r="K60"/>
  <c r="K58"/>
  <c r="K56"/>
  <c r="K54"/>
  <c r="K53"/>
  <c r="K52"/>
  <c r="K51"/>
  <c r="K49"/>
  <c r="K47"/>
  <c r="K46"/>
  <c r="K44"/>
  <c r="K43"/>
  <c r="K41"/>
  <c r="K40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37" l="1"/>
  <c r="L22"/>
  <c r="J48"/>
  <c r="J42"/>
  <c r="J37"/>
  <c r="D6"/>
  <c r="C6"/>
  <c r="L9"/>
  <c r="F42"/>
  <c r="F33"/>
  <c r="F48"/>
  <c r="F37"/>
  <c r="L27"/>
  <c r="L11"/>
  <c r="L26"/>
  <c r="L35"/>
  <c r="K59"/>
  <c r="L30"/>
  <c r="L49"/>
  <c r="L17"/>
  <c r="L44"/>
  <c r="L13"/>
  <c r="L25"/>
  <c r="L34"/>
  <c r="L47"/>
  <c r="L53"/>
  <c r="L60"/>
  <c r="L19"/>
  <c r="L21"/>
  <c r="L14"/>
  <c r="L15"/>
  <c r="L10"/>
  <c r="L54"/>
  <c r="L58"/>
  <c r="L56"/>
  <c r="L52"/>
  <c r="L51"/>
  <c r="L46"/>
  <c r="J59"/>
  <c r="L43"/>
  <c r="L40"/>
  <c r="L36"/>
  <c r="L33"/>
  <c r="L31"/>
  <c r="L29"/>
  <c r="L24"/>
  <c r="E59"/>
  <c r="K16"/>
  <c r="K7"/>
  <c r="E32"/>
  <c r="E16"/>
  <c r="I59"/>
  <c r="I57"/>
  <c r="K57"/>
  <c r="E57"/>
  <c r="I55"/>
  <c r="K55"/>
  <c r="E55"/>
  <c r="I50"/>
  <c r="K50"/>
  <c r="E50"/>
  <c r="I45"/>
  <c r="K45"/>
  <c r="E45"/>
  <c r="I39"/>
  <c r="K39"/>
  <c r="E39"/>
  <c r="I32"/>
  <c r="K32"/>
  <c r="I23"/>
  <c r="K23"/>
  <c r="E23"/>
  <c r="I18"/>
  <c r="K18"/>
  <c r="E18"/>
  <c r="I16"/>
  <c r="I7"/>
  <c r="E7"/>
  <c r="L41"/>
  <c r="L28"/>
  <c r="L20"/>
  <c r="L12"/>
  <c r="L8"/>
  <c r="F53" l="1"/>
  <c r="L16"/>
  <c r="F17"/>
  <c r="F32"/>
  <c r="J29"/>
  <c r="J31"/>
  <c r="J46"/>
  <c r="J25"/>
  <c r="J53"/>
  <c r="J20"/>
  <c r="J57"/>
  <c r="J43"/>
  <c r="J30"/>
  <c r="J56"/>
  <c r="J58"/>
  <c r="J45"/>
  <c r="J51"/>
  <c r="J60"/>
  <c r="J24"/>
  <c r="J8"/>
  <c r="J9"/>
  <c r="J34"/>
  <c r="J27"/>
  <c r="J36"/>
  <c r="J21"/>
  <c r="J22"/>
  <c r="J18"/>
  <c r="J7"/>
  <c r="J15"/>
  <c r="J55"/>
  <c r="J35"/>
  <c r="J19"/>
  <c r="J47"/>
  <c r="J28"/>
  <c r="J39"/>
  <c r="J12"/>
  <c r="J40"/>
  <c r="J13"/>
  <c r="J33"/>
  <c r="J10"/>
  <c r="J26"/>
  <c r="J54"/>
  <c r="I6"/>
  <c r="J41"/>
  <c r="J23"/>
  <c r="J52"/>
  <c r="J32"/>
  <c r="J49"/>
  <c r="J16"/>
  <c r="J50"/>
  <c r="J17"/>
  <c r="J44"/>
  <c r="J14"/>
  <c r="J11"/>
  <c r="L59"/>
  <c r="F26"/>
  <c r="F51"/>
  <c r="F15"/>
  <c r="F40"/>
  <c r="F52"/>
  <c r="F58"/>
  <c r="F46"/>
  <c r="F16"/>
  <c r="F39"/>
  <c r="K6"/>
  <c r="F11"/>
  <c r="F21"/>
  <c r="F22"/>
  <c r="F27"/>
  <c r="F36"/>
  <c r="F9"/>
  <c r="F45"/>
  <c r="F10"/>
  <c r="F31"/>
  <c r="F56"/>
  <c r="F20"/>
  <c r="F49"/>
  <c r="F50"/>
  <c r="F30"/>
  <c r="F14"/>
  <c r="F55"/>
  <c r="F35"/>
  <c r="F19"/>
  <c r="F60"/>
  <c r="F43"/>
  <c r="F24"/>
  <c r="F8"/>
  <c r="F57"/>
  <c r="F25"/>
  <c r="F13"/>
  <c r="E6"/>
  <c r="F54"/>
  <c r="F34"/>
  <c r="F18"/>
  <c r="F59"/>
  <c r="F41"/>
  <c r="F23"/>
  <c r="F7"/>
  <c r="F47"/>
  <c r="F28"/>
  <c r="F12"/>
  <c r="F44"/>
  <c r="F29"/>
  <c r="L32"/>
  <c r="L57"/>
  <c r="L55"/>
  <c r="L50"/>
  <c r="L45"/>
  <c r="L39"/>
  <c r="L23"/>
  <c r="L18"/>
  <c r="L7"/>
  <c r="L6" l="1"/>
</calcChain>
</file>

<file path=xl/sharedStrings.xml><?xml version="1.0" encoding="utf-8"?>
<sst xmlns="http://schemas.openxmlformats.org/spreadsheetml/2006/main" count="124" uniqueCount="124">
  <si>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</si>
  <si>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</si>
  <si>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</si>
  <si>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</si>
  <si>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</si>
  <si>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</si>
  <si>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</si>
  <si>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</si>
  <si>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</si>
  <si>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</si>
  <si>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</si>
  <si>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</si>
  <si>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</si>
  <si>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</si>
  <si>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</si>
  <si>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</si>
  <si>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</si>
  <si>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</si>
  <si>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</si>
  <si>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</si>
  <si>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</si>
  <si>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</si>
  <si>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</si>
  <si>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</si>
  <si>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</si>
  <si>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</si>
  <si>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</si>
  <si>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</si>
  <si>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</si>
  <si>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</si>
  <si>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</si>
  <si>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</si>
  <si>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</si>
  <si>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</si>
  <si>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</si>
  <si>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</si>
  <si>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</si>
  <si>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</si>
  <si>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</si>
  <si>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</si>
  <si>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</si>
  <si>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</si>
  <si>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</si>
  <si>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</si>
  <si>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</si>
  <si>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</si>
  <si>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</si>
  <si>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</si>
  <si>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</si>
  <si>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</si>
  <si>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</si>
  <si>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</si>
  <si>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</si>
  <si>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</si>
  <si>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</si>
  <si>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</si>
  <si>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</si>
  <si>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</si>
  <si>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</si>
  <si>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</si>
  <si>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</si>
  <si>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</si>
  <si>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</si>
  <si>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</si>
  <si>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</si>
  <si>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</si>
  <si>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</si>
  <si>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</si>
  <si>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</si>
  <si>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</si>
  <si>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</si>
  <si>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</si>
  <si>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</si>
  <si>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</si>
  <si>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</si>
  <si>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</si>
  <si>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</si>
  <si>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</si>
  <si>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</si>
  <si>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</si>
  <si>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</si>
  <si>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</si>
  <si>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</si>
  <si>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</si>
  <si>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</si>
  <si>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</si>
  <si>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</si>
  <si>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</si>
  <si>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</si>
  <si>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</si>
  <si>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</si>
  <si>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</si>
  <si>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</si>
  <si>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</si>
  <si>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</si>
  <si>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</si>
  <si>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</si>
  <si>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</si>
  <si>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</si>
  <si>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</si>
  <si>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</si>
  <si>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</si>
  <si>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</si>
  <si>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</si>
  <si>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</si>
  <si>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</si>
  <si>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</si>
  <si>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</si>
  <si>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</si>
  <si>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</si>
  <si>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</si>
  <si>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</si>
  <si>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</si>
  <si>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</si>
  <si>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Прочие межбюджетные трансферты общего характера</t>
  </si>
  <si>
    <t>1403</t>
  </si>
  <si>
    <t>Дополнительное образование</t>
  </si>
  <si>
    <t>Органы юстиции</t>
  </si>
  <si>
    <t>ОХРАНА ОКРУЖАЮЩЕЙ СРЕДЫ</t>
  </si>
  <si>
    <t>Сбор,удаление отходов и очистка сточных вод</t>
  </si>
  <si>
    <t>Прикладные научные исследования в области культуры, кинематографии</t>
  </si>
  <si>
    <t>Анализ исполнения расходов  бюджета Тоншаевского муниципального округа)</t>
  </si>
  <si>
    <t>Информация об исполнении за январь-декабрь месяц 2021 года, 2020 года в разрезе разделов, подразделов классификации расходов</t>
  </si>
  <si>
    <t>за январь-декабрь месяц 2021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</si>
</sst>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2" fillId="0" borderId="0" xfId="1" applyNumberFormat="1" applyFont="1" applyFill="1" applyAlignment="1" applyProtection="1">
      <alignment horizontal="left" wrapText="1"/>
    </xf>
    <xf numFmtId="0" fontId="0" fillId="0" borderId="0" xfId="1" applyNumberFormat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2"/>
  <sheetViews>
    <sheetView tabSelected="1" workbookViewId="0">
      <selection activeCell="C42" sqref="C42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8" t="s">
        <v>121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ht="21.75" customHeight="1">
      <c r="A2" s="20" t="s">
        <v>122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21"/>
      <c r="O2" s="21"/>
    </row>
    <row r="3" spans="1:1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  <c r="N3" s="27"/>
      <c r="O3" s="27"/>
    </row>
    <row r="4" spans="1:15" s="13" customFormat="1" ht="20.100000000000001" customHeight="1">
      <c r="A4" s="22" t="s">
        <v>0</v>
      </c>
      <c r="B4" s="23" t="s">
        <v>1</v>
      </c>
      <c r="C4" s="25" t="s">
        <v>123</v>
      </c>
      <c r="D4" s="25"/>
      <c r="E4" s="25"/>
      <c r="F4" s="25"/>
      <c r="G4" s="25" t="s">
        <v>2</v>
      </c>
      <c r="H4" s="25"/>
      <c r="I4" s="25"/>
      <c r="J4" s="25"/>
      <c r="K4" s="25"/>
      <c r="L4" s="25"/>
    </row>
    <row r="5" spans="1:15" s="13" customFormat="1" ht="83.1" customHeight="1">
      <c r="A5" s="22"/>
      <c r="B5" s="23"/>
      <c r="C5" s="24" t="s">
        <v>3</v>
      </c>
      <c r="D5" s="24" t="s">
        <v>4</v>
      </c>
      <c r="E5" s="25" t="s">
        <v>5</v>
      </c>
      <c r="F5" s="25" t="s">
        <v>6</v>
      </c>
      <c r="G5" s="24" t="s">
        <v>7</v>
      </c>
      <c r="H5" s="24" t="s">
        <v>8</v>
      </c>
      <c r="I5" s="25" t="s">
        <v>9</v>
      </c>
      <c r="J5" s="25" t="s">
        <v>10</v>
      </c>
      <c r="K5" s="25" t="s">
        <v>11</v>
      </c>
      <c r="L5" s="25" t="s">
        <v>12</v>
      </c>
    </row>
    <row r="6" spans="1:15" s="13" customFormat="1" ht="21" customHeight="1">
      <c r="A6" s="1" t="s">
        <v>13</v>
      </c>
      <c r="B6" s="2"/>
      <c r="C6" s="3">
        <f>(C7+C16+C18+C23+C32+C37+C39+C45+C50+C55+C59+C57+C61)</f>
        <v>773448.91</v>
      </c>
      <c r="D6" s="3">
        <f>(D7+D16+D18+D23+D32+D37+D39+D45+D50+D55+D59+D57+D61)</f>
        <v>755943.76000000013</v>
      </c>
      <c r="E6" s="4">
        <f t="shared" ref="E6:E39" si="0">(D6/C6)</f>
        <v>0.97736741267112281</v>
      </c>
      <c r="F6" s="4">
        <v>1</v>
      </c>
      <c r="G6" s="3">
        <f>(G7+G16+G18+G23+G32+G37+G39+G45+G50+G55+G59+G57+G61)</f>
        <v>793229.32999999984</v>
      </c>
      <c r="H6" s="3">
        <f>(H7+H16+H18+H23+H32+H37+H39+H45+H50+H55+H59+H57+H61)</f>
        <v>762679.29000000015</v>
      </c>
      <c r="I6" s="4">
        <f t="shared" ref="I6:I39" si="1">(H6/G6)</f>
        <v>0.9614864972277315</v>
      </c>
      <c r="J6" s="4">
        <v>1</v>
      </c>
      <c r="K6" s="4">
        <f t="shared" ref="K6:K39" si="2">(D6/H6)</f>
        <v>0.99116859460022833</v>
      </c>
      <c r="L6" s="14">
        <f t="shared" ref="L6:L39" si="3">(E6-I6)</f>
        <v>1.5880915443391319E-2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83743.64</v>
      </c>
      <c r="D7" s="7">
        <f>SUM(D8:D15)</f>
        <v>81048.28</v>
      </c>
      <c r="E7" s="8">
        <f t="shared" si="0"/>
        <v>0.96781415281208216</v>
      </c>
      <c r="F7" s="8">
        <f>(D7/D6)</f>
        <v>0.10721469544242285</v>
      </c>
      <c r="G7" s="7">
        <f>SUM(G8:G15)</f>
        <v>82711.259999999995</v>
      </c>
      <c r="H7" s="7">
        <f>SUM(H8:H15)</f>
        <v>78897.11</v>
      </c>
      <c r="I7" s="8">
        <f t="shared" si="1"/>
        <v>0.95388596425686178</v>
      </c>
      <c r="J7" s="8">
        <f>(H7/H6)</f>
        <v>0.10344729565162308</v>
      </c>
      <c r="K7" s="8">
        <f t="shared" si="2"/>
        <v>1.0272655107392399</v>
      </c>
      <c r="L7" s="15">
        <f t="shared" si="3"/>
        <v>1.3928188555220378E-2</v>
      </c>
    </row>
    <row r="8" spans="1:15" s="13" customFormat="1" ht="41.1" customHeight="1">
      <c r="A8" s="1" t="s">
        <v>16</v>
      </c>
      <c r="B8" s="2" t="s">
        <v>17</v>
      </c>
      <c r="C8" s="3">
        <v>1994.84</v>
      </c>
      <c r="D8" s="3">
        <v>1994.84</v>
      </c>
      <c r="E8" s="4">
        <f t="shared" si="0"/>
        <v>1</v>
      </c>
      <c r="F8" s="4">
        <f>(D8/D6)</f>
        <v>2.6388735585303326E-3</v>
      </c>
      <c r="G8" s="3">
        <v>7036.77</v>
      </c>
      <c r="H8" s="3">
        <v>7036.77</v>
      </c>
      <c r="I8" s="4">
        <f t="shared" si="1"/>
        <v>1</v>
      </c>
      <c r="J8" s="4">
        <f>(H8/H6)</f>
        <v>9.2263813797802199E-3</v>
      </c>
      <c r="K8" s="4">
        <f t="shared" si="2"/>
        <v>0.28348802078226226</v>
      </c>
      <c r="L8" s="14">
        <f t="shared" si="3"/>
        <v>0</v>
      </c>
    </row>
    <row r="9" spans="1:15" s="13" customFormat="1" ht="60.95" customHeight="1">
      <c r="A9" s="1" t="s">
        <v>18</v>
      </c>
      <c r="B9" s="2" t="s">
        <v>19</v>
      </c>
      <c r="C9" s="3">
        <v>1778.32</v>
      </c>
      <c r="D9" s="3">
        <v>1580.99</v>
      </c>
      <c r="E9" s="4">
        <f t="shared" si="0"/>
        <v>0.88903571910567281</v>
      </c>
      <c r="F9" s="4">
        <f>(D9/D6)</f>
        <v>2.0914121971190021E-3</v>
      </c>
      <c r="G9" s="3">
        <v>1002.86</v>
      </c>
      <c r="H9" s="3">
        <v>1002.85</v>
      </c>
      <c r="I9" s="4">
        <f t="shared" si="1"/>
        <v>0.99999002851843732</v>
      </c>
      <c r="J9" s="4">
        <f>(H9/H6)</f>
        <v>1.3149039355716606E-3</v>
      </c>
      <c r="K9" s="4">
        <f t="shared" si="2"/>
        <v>1.5764969835967493</v>
      </c>
      <c r="L9" s="14">
        <f t="shared" si="3"/>
        <v>-0.11095430941276452</v>
      </c>
    </row>
    <row r="10" spans="1:15" s="13" customFormat="1" ht="60.95" customHeight="1">
      <c r="A10" s="1" t="s">
        <v>20</v>
      </c>
      <c r="B10" s="2" t="s">
        <v>21</v>
      </c>
      <c r="C10" s="3">
        <v>37196.870000000003</v>
      </c>
      <c r="D10" s="3">
        <v>36896.21</v>
      </c>
      <c r="E10" s="4">
        <f t="shared" si="0"/>
        <v>0.99191706183880513</v>
      </c>
      <c r="F10" s="4">
        <f>(D10/D6)</f>
        <v>4.8808141494547153E-2</v>
      </c>
      <c r="G10" s="3">
        <v>33823.120000000003</v>
      </c>
      <c r="H10" s="3">
        <v>33527.629999999997</v>
      </c>
      <c r="I10" s="4">
        <f t="shared" si="1"/>
        <v>0.99126366816544409</v>
      </c>
      <c r="J10" s="4">
        <f>(H10/H6)</f>
        <v>4.396032570911948E-2</v>
      </c>
      <c r="K10" s="4">
        <f t="shared" si="2"/>
        <v>1.1004717601572196</v>
      </c>
      <c r="L10" s="14">
        <f t="shared" si="3"/>
        <v>6.5339367336103571E-4</v>
      </c>
    </row>
    <row r="11" spans="1:15" s="13" customFormat="1" ht="21" customHeight="1">
      <c r="A11" s="1" t="s">
        <v>22</v>
      </c>
      <c r="B11" s="2" t="s">
        <v>23</v>
      </c>
      <c r="C11" s="3">
        <v>16.3</v>
      </c>
      <c r="D11" s="3">
        <v>1.6</v>
      </c>
      <c r="E11" s="4">
        <f t="shared" si="0"/>
        <v>9.815950920245399E-2</v>
      </c>
      <c r="F11" s="4">
        <f>(D11/D6)</f>
        <v>2.1165595705161978E-6</v>
      </c>
      <c r="G11" s="3">
        <v>17.7</v>
      </c>
      <c r="H11" s="3">
        <v>1.84</v>
      </c>
      <c r="I11" s="4">
        <f t="shared" si="1"/>
        <v>0.10395480225988701</v>
      </c>
      <c r="J11" s="4">
        <f>(H11/H6)</f>
        <v>2.4125474811306332E-6</v>
      </c>
      <c r="K11" s="4">
        <f t="shared" si="2"/>
        <v>0.86956521739130432</v>
      </c>
      <c r="L11" s="14">
        <f t="shared" si="3"/>
        <v>-5.7952930574330236E-3</v>
      </c>
    </row>
    <row r="12" spans="1:15" s="13" customFormat="1" ht="41.1" customHeight="1">
      <c r="A12" s="1" t="s">
        <v>24</v>
      </c>
      <c r="B12" s="2" t="s">
        <v>25</v>
      </c>
      <c r="C12" s="3">
        <v>10886.67</v>
      </c>
      <c r="D12" s="3">
        <v>9953.69</v>
      </c>
      <c r="E12" s="4">
        <f t="shared" si="0"/>
        <v>0.91430069984669327</v>
      </c>
      <c r="F12" s="4">
        <f>(D12/D6)</f>
        <v>1.316723614465711E-2</v>
      </c>
      <c r="G12" s="3">
        <v>9625.48</v>
      </c>
      <c r="H12" s="3">
        <v>9557.89</v>
      </c>
      <c r="I12" s="4">
        <f t="shared" si="1"/>
        <v>0.99297801252508966</v>
      </c>
      <c r="J12" s="4">
        <f>(H12/H6)</f>
        <v>1.2531991002404166E-2</v>
      </c>
      <c r="K12" s="4">
        <f t="shared" si="2"/>
        <v>1.0414108134745221</v>
      </c>
      <c r="L12" s="14">
        <f t="shared" si="3"/>
        <v>-7.8677312678396394E-2</v>
      </c>
    </row>
    <row r="13" spans="1:15" s="13" customFormat="1" ht="21" customHeight="1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246.57</v>
      </c>
      <c r="D14" s="3"/>
      <c r="E14" s="4">
        <f t="shared" si="0"/>
        <v>0</v>
      </c>
      <c r="F14" s="4">
        <f>(D14/D6)</f>
        <v>0</v>
      </c>
      <c r="G14" s="3">
        <v>409.5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31624.07</v>
      </c>
      <c r="D15" s="3">
        <v>30620.95</v>
      </c>
      <c r="E15" s="4">
        <f t="shared" si="0"/>
        <v>0.96827985771597402</v>
      </c>
      <c r="F15" s="4">
        <f>(D15/D6)</f>
        <v>4.0506915487998729E-2</v>
      </c>
      <c r="G15" s="3">
        <v>30795.83</v>
      </c>
      <c r="H15" s="3">
        <v>27770.13</v>
      </c>
      <c r="I15" s="4">
        <f t="shared" si="1"/>
        <v>0.90174968494111052</v>
      </c>
      <c r="J15" s="4">
        <f>(H15/H6)</f>
        <v>3.6411281077266426E-2</v>
      </c>
      <c r="K15" s="4">
        <f t="shared" si="2"/>
        <v>1.1026577837410196</v>
      </c>
      <c r="L15" s="14">
        <f t="shared" si="3"/>
        <v>6.6530172774863505E-2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704</v>
      </c>
      <c r="D16" s="7">
        <f>SUM(D17:D17)</f>
        <v>704</v>
      </c>
      <c r="E16" s="8">
        <f t="shared" si="0"/>
        <v>1</v>
      </c>
      <c r="F16" s="8">
        <f>(D16/D6)</f>
        <v>9.3128621102712701E-4</v>
      </c>
      <c r="G16" s="7">
        <f>SUM(G17:G17)</f>
        <v>1083.3</v>
      </c>
      <c r="H16" s="7">
        <f>SUM(H17:H17)</f>
        <v>1083.3</v>
      </c>
      <c r="I16" s="8">
        <f t="shared" si="1"/>
        <v>1</v>
      </c>
      <c r="J16" s="8">
        <f>(H16/H6)</f>
        <v>1.4203873295156602E-3</v>
      </c>
      <c r="K16" s="8">
        <f t="shared" si="2"/>
        <v>0.64986614972768397</v>
      </c>
      <c r="L16" s="8">
        <f t="shared" si="3"/>
        <v>0</v>
      </c>
    </row>
    <row r="17" spans="1:12" s="13" customFormat="1" ht="21" customHeight="1">
      <c r="A17" s="1" t="s">
        <v>34</v>
      </c>
      <c r="B17" s="2" t="s">
        <v>35</v>
      </c>
      <c r="C17" s="3">
        <v>704</v>
      </c>
      <c r="D17" s="3">
        <v>704</v>
      </c>
      <c r="E17" s="4">
        <f t="shared" si="0"/>
        <v>1</v>
      </c>
      <c r="F17" s="4">
        <f>(D17/D6)</f>
        <v>9.3128621102712701E-4</v>
      </c>
      <c r="G17" s="3">
        <v>1083.3</v>
      </c>
      <c r="H17" s="3">
        <v>1083.3</v>
      </c>
      <c r="I17" s="4">
        <f t="shared" si="1"/>
        <v>1</v>
      </c>
      <c r="J17" s="4">
        <f>(H17/H6)</f>
        <v>1.4203873295156602E-3</v>
      </c>
      <c r="K17" s="4">
        <f t="shared" si="2"/>
        <v>0.64986614972768397</v>
      </c>
      <c r="L17" s="4">
        <f t="shared" si="3"/>
        <v>0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16299.67</v>
      </c>
      <c r="D18" s="7">
        <f>SUM(D19:D22)</f>
        <v>13271.42</v>
      </c>
      <c r="E18" s="8">
        <f t="shared" si="0"/>
        <v>0.81421403009999593</v>
      </c>
      <c r="F18" s="8">
        <f>(D18/D6)</f>
        <v>1.7556094384587551E-2</v>
      </c>
      <c r="G18" s="7">
        <f>SUM(G19:G22)</f>
        <v>13328.76</v>
      </c>
      <c r="H18" s="7">
        <f>SUM(H19:H22)</f>
        <v>11726.349999999999</v>
      </c>
      <c r="I18" s="8">
        <f t="shared" si="1"/>
        <v>0.87977801385875343</v>
      </c>
      <c r="J18" s="8">
        <f>(H18/H6)</f>
        <v>1.5375204432258802E-2</v>
      </c>
      <c r="K18" s="8">
        <f t="shared" si="2"/>
        <v>1.1317605222426417</v>
      </c>
      <c r="L18" s="15">
        <f t="shared" si="3"/>
        <v>-6.5563983758757494E-2</v>
      </c>
    </row>
    <row r="19" spans="1:12" s="13" customFormat="1" ht="21" customHeight="1">
      <c r="A19" s="1" t="s">
        <v>117</v>
      </c>
      <c r="B19" s="2">
        <v>304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38</v>
      </c>
      <c r="B20" s="2" t="s">
        <v>39</v>
      </c>
      <c r="C20" s="3">
        <v>5808.5</v>
      </c>
      <c r="D20" s="3">
        <v>5585.24</v>
      </c>
      <c r="E20" s="4">
        <f t="shared" si="0"/>
        <v>0.96156322630627522</v>
      </c>
      <c r="F20" s="4">
        <f>(D20/D6)</f>
        <v>7.38843323476868E-3</v>
      </c>
      <c r="G20" s="3">
        <v>5770.92</v>
      </c>
      <c r="H20" s="3">
        <v>5401.98</v>
      </c>
      <c r="I20" s="4">
        <f t="shared" si="1"/>
        <v>0.93606911896196787</v>
      </c>
      <c r="J20" s="4">
        <f>(H20/H6)</f>
        <v>7.0828985011511178E-3</v>
      </c>
      <c r="K20" s="4">
        <f t="shared" si="2"/>
        <v>1.0339245980177638</v>
      </c>
      <c r="L20" s="14">
        <f t="shared" si="3"/>
        <v>2.5494107344307348E-2</v>
      </c>
    </row>
    <row r="21" spans="1:12" s="13" customFormat="1" ht="21" customHeight="1">
      <c r="A21" s="1" t="s">
        <v>40</v>
      </c>
      <c r="B21" s="2" t="s">
        <v>41</v>
      </c>
      <c r="C21" s="3">
        <v>10491.17</v>
      </c>
      <c r="D21" s="3">
        <v>7686.18</v>
      </c>
      <c r="E21" s="4">
        <f t="shared" si="0"/>
        <v>0.73263325253522726</v>
      </c>
      <c r="F21" s="4">
        <f>(D21/D6)</f>
        <v>1.0167661149818869E-2</v>
      </c>
      <c r="G21" s="3">
        <v>7557.84</v>
      </c>
      <c r="H21" s="3">
        <v>6324.37</v>
      </c>
      <c r="I21" s="4">
        <f t="shared" si="1"/>
        <v>0.83679596286769764</v>
      </c>
      <c r="J21" s="4">
        <f>(H21/H6)</f>
        <v>8.2923059311076856E-3</v>
      </c>
      <c r="K21" s="4">
        <f t="shared" si="2"/>
        <v>1.2153273764817683</v>
      </c>
      <c r="L21" s="4">
        <f t="shared" si="3"/>
        <v>-0.10416271033247038</v>
      </c>
    </row>
    <row r="22" spans="1:12" s="13" customFormat="1" ht="41.1" customHeight="1">
      <c r="A22" s="1" t="s">
        <v>42</v>
      </c>
      <c r="B22" s="2" t="s">
        <v>43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44</v>
      </c>
      <c r="B23" s="6" t="s">
        <v>45</v>
      </c>
      <c r="C23" s="7">
        <f>SUM(C24:C31)</f>
        <v>57735.29</v>
      </c>
      <c r="D23" s="7">
        <f>SUM(D24:D31)</f>
        <v>55960.480000000003</v>
      </c>
      <c r="E23" s="8">
        <f t="shared" si="0"/>
        <v>0.96925952913720537</v>
      </c>
      <c r="F23" s="8">
        <f>(D23/D6)</f>
        <v>7.4027305946675184E-2</v>
      </c>
      <c r="G23" s="7">
        <f>SUM(G24:G31)</f>
        <v>67337.58</v>
      </c>
      <c r="H23" s="7">
        <f>SUM(H24:H31)</f>
        <v>64127.249999999993</v>
      </c>
      <c r="I23" s="8">
        <f t="shared" si="1"/>
        <v>0.95232483852256034</v>
      </c>
      <c r="J23" s="8">
        <f>(H23/H6)</f>
        <v>8.4081541010507813E-2</v>
      </c>
      <c r="K23" s="8">
        <f t="shared" si="2"/>
        <v>0.87264743147413948</v>
      </c>
      <c r="L23" s="15">
        <f t="shared" si="3"/>
        <v>1.6934690614645032E-2</v>
      </c>
    </row>
    <row r="24" spans="1:12" s="13" customFormat="1" ht="21" customHeight="1">
      <c r="A24" s="1" t="s">
        <v>46</v>
      </c>
      <c r="B24" s="2" t="s">
        <v>47</v>
      </c>
      <c r="C24" s="3"/>
      <c r="D24" s="3"/>
      <c r="E24" s="4" t="e">
        <f t="shared" si="0"/>
        <v>#DIV/0!</v>
      </c>
      <c r="F24" s="4">
        <f>(D24/D6)</f>
        <v>0</v>
      </c>
      <c r="G24" s="3"/>
      <c r="H24" s="3"/>
      <c r="I24" s="4" t="e">
        <f t="shared" si="1"/>
        <v>#DIV/0!</v>
      </c>
      <c r="J24" s="4">
        <f>(H24/H6)</f>
        <v>0</v>
      </c>
      <c r="K24" s="4" t="e">
        <f t="shared" si="2"/>
        <v>#DIV/0!</v>
      </c>
      <c r="L24" s="14" t="e">
        <f t="shared" si="3"/>
        <v>#DIV/0!</v>
      </c>
    </row>
    <row r="25" spans="1:12" s="13" customFormat="1" ht="21" customHeight="1">
      <c r="A25" s="1" t="s">
        <v>48</v>
      </c>
      <c r="B25" s="2" t="s">
        <v>49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50</v>
      </c>
      <c r="B26" s="2" t="s">
        <v>51</v>
      </c>
      <c r="C26" s="3">
        <v>8465.9699999999993</v>
      </c>
      <c r="D26" s="3">
        <v>8461.58</v>
      </c>
      <c r="E26" s="4">
        <f t="shared" si="0"/>
        <v>0.99948145339518102</v>
      </c>
      <c r="F26" s="4">
        <f>(D26/D6)</f>
        <v>1.119339883168028E-2</v>
      </c>
      <c r="G26" s="3">
        <v>6341.86</v>
      </c>
      <c r="H26" s="3">
        <v>6341.39</v>
      </c>
      <c r="I26" s="4">
        <f t="shared" si="1"/>
        <v>0.99992588925015702</v>
      </c>
      <c r="J26" s="4">
        <f>(H26/H6)</f>
        <v>8.3146219953081444E-3</v>
      </c>
      <c r="K26" s="4">
        <f t="shared" si="2"/>
        <v>1.3343415244922643</v>
      </c>
      <c r="L26" s="14">
        <f t="shared" si="3"/>
        <v>-4.4443585497599969E-4</v>
      </c>
    </row>
    <row r="27" spans="1:12" s="13" customFormat="1" ht="21" customHeight="1">
      <c r="A27" s="1" t="s">
        <v>52</v>
      </c>
      <c r="B27" s="2" t="s">
        <v>53</v>
      </c>
      <c r="C27" s="3"/>
      <c r="D27" s="3"/>
      <c r="E27" s="4" t="e">
        <f t="shared" si="0"/>
        <v>#DIV/0!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54</v>
      </c>
      <c r="B28" s="2" t="s">
        <v>55</v>
      </c>
      <c r="C28" s="3">
        <v>950</v>
      </c>
      <c r="D28" s="3">
        <v>949.7</v>
      </c>
      <c r="E28" s="4">
        <f t="shared" si="0"/>
        <v>0.99968421052631584</v>
      </c>
      <c r="F28" s="4">
        <f>(D28/D6)</f>
        <v>1.2563103900745207E-3</v>
      </c>
      <c r="G28" s="3">
        <v>950</v>
      </c>
      <c r="H28" s="3">
        <v>950</v>
      </c>
      <c r="I28" s="4">
        <f t="shared" si="1"/>
        <v>1</v>
      </c>
      <c r="J28" s="4">
        <f>(H28/H6)</f>
        <v>1.2456087538446202E-3</v>
      </c>
      <c r="K28" s="4">
        <f t="shared" si="2"/>
        <v>0.99968421052631584</v>
      </c>
      <c r="L28" s="14">
        <f t="shared" si="3"/>
        <v>-3.1578947368415822E-4</v>
      </c>
    </row>
    <row r="29" spans="1:12" s="13" customFormat="1" ht="21" customHeight="1">
      <c r="A29" s="1" t="s">
        <v>56</v>
      </c>
      <c r="B29" s="2" t="s">
        <v>57</v>
      </c>
      <c r="C29" s="3">
        <v>38576.07</v>
      </c>
      <c r="D29" s="3">
        <v>36959.800000000003</v>
      </c>
      <c r="E29" s="4">
        <f t="shared" si="0"/>
        <v>0.95810174546033344</v>
      </c>
      <c r="F29" s="4">
        <f>(D29/D6)</f>
        <v>4.8892261508977859E-2</v>
      </c>
      <c r="G29" s="3">
        <v>45064.639999999999</v>
      </c>
      <c r="H29" s="3">
        <v>42196.52</v>
      </c>
      <c r="I29" s="4">
        <f t="shared" si="1"/>
        <v>0.93635542190062981</v>
      </c>
      <c r="J29" s="4">
        <f>(H29/H6)</f>
        <v>5.532668915134694E-2</v>
      </c>
      <c r="K29" s="4">
        <f t="shared" si="2"/>
        <v>0.87589687490816792</v>
      </c>
      <c r="L29" s="4">
        <f t="shared" si="3"/>
        <v>2.1746323559703629E-2</v>
      </c>
    </row>
    <row r="30" spans="1:12" s="13" customFormat="1" ht="21" customHeight="1">
      <c r="A30" s="1" t="s">
        <v>58</v>
      </c>
      <c r="B30" s="2" t="s">
        <v>59</v>
      </c>
      <c r="C30" s="3">
        <v>592.11</v>
      </c>
      <c r="D30" s="3">
        <v>532.71</v>
      </c>
      <c r="E30" s="4">
        <f t="shared" si="0"/>
        <v>0.89968080255357963</v>
      </c>
      <c r="F30" s="4">
        <f>(D30/D6)</f>
        <v>7.0469528050605239E-4</v>
      </c>
      <c r="G30" s="3">
        <v>3183.17</v>
      </c>
      <c r="H30" s="3">
        <v>3005.56</v>
      </c>
      <c r="I30" s="4">
        <f t="shared" si="1"/>
        <v>0.94420341986133316</v>
      </c>
      <c r="J30" s="4">
        <f>(H30/H6)</f>
        <v>3.940791417058144E-3</v>
      </c>
      <c r="K30" s="4">
        <f t="shared" si="2"/>
        <v>0.17724151239702421</v>
      </c>
      <c r="L30" s="4">
        <f t="shared" si="3"/>
        <v>-4.4522617307753531E-2</v>
      </c>
    </row>
    <row r="31" spans="1:12" s="13" customFormat="1" ht="21" customHeight="1">
      <c r="A31" s="1" t="s">
        <v>60</v>
      </c>
      <c r="B31" s="2" t="s">
        <v>61</v>
      </c>
      <c r="C31" s="3">
        <v>9151.14</v>
      </c>
      <c r="D31" s="3">
        <v>9056.69</v>
      </c>
      <c r="E31" s="4">
        <f t="shared" si="0"/>
        <v>0.98967888153825656</v>
      </c>
      <c r="F31" s="4">
        <f>(D31/D6)</f>
        <v>1.1980639935436466E-2</v>
      </c>
      <c r="G31" s="3">
        <v>11797.91</v>
      </c>
      <c r="H31" s="3">
        <v>11633.78</v>
      </c>
      <c r="I31" s="4">
        <f t="shared" si="1"/>
        <v>0.98608821392941637</v>
      </c>
      <c r="J31" s="4">
        <f>(H31/H6)</f>
        <v>1.5253829692949967E-2</v>
      </c>
      <c r="K31" s="4">
        <f t="shared" si="2"/>
        <v>0.77848214423858797</v>
      </c>
      <c r="L31" s="4">
        <f t="shared" si="3"/>
        <v>3.5906676088401923E-3</v>
      </c>
    </row>
    <row r="32" spans="1:12" s="13" customFormat="1" ht="21" customHeight="1">
      <c r="A32" s="5" t="s">
        <v>62</v>
      </c>
      <c r="B32" s="6" t="s">
        <v>63</v>
      </c>
      <c r="C32" s="7">
        <f>SUM(C33:C36)</f>
        <v>152345.04</v>
      </c>
      <c r="D32" s="7">
        <f>SUM(D33:D36)</f>
        <v>149072.01</v>
      </c>
      <c r="E32" s="8">
        <f t="shared" si="0"/>
        <v>0.97851567730724942</v>
      </c>
      <c r="F32" s="8">
        <f>(D32/D6)</f>
        <v>0.19719986841349149</v>
      </c>
      <c r="G32" s="7">
        <f>SUM(G33:G36)</f>
        <v>174071.68000000002</v>
      </c>
      <c r="H32" s="7">
        <f>SUM(H33:H36)</f>
        <v>159275.45000000001</v>
      </c>
      <c r="I32" s="8">
        <f t="shared" si="1"/>
        <v>0.91499921181894717</v>
      </c>
      <c r="J32" s="8">
        <f>(H32/H6)</f>
        <v>0.20883673136056963</v>
      </c>
      <c r="K32" s="8">
        <f t="shared" si="2"/>
        <v>0.93593840105301851</v>
      </c>
      <c r="L32" s="8">
        <f t="shared" si="3"/>
        <v>6.3516465488302254E-2</v>
      </c>
    </row>
    <row r="33" spans="1:12" s="13" customFormat="1" ht="21" customHeight="1">
      <c r="A33" s="1" t="s">
        <v>64</v>
      </c>
      <c r="B33" s="2" t="s">
        <v>65</v>
      </c>
      <c r="C33" s="3">
        <v>117249.77</v>
      </c>
      <c r="D33" s="3">
        <v>116075.72</v>
      </c>
      <c r="E33" s="4">
        <f t="shared" si="0"/>
        <v>0.98998676074162018</v>
      </c>
      <c r="F33" s="4">
        <f>(D33/D6)</f>
        <v>0.15355073504409902</v>
      </c>
      <c r="G33" s="3">
        <v>129388.54</v>
      </c>
      <c r="H33" s="3">
        <v>116336.72</v>
      </c>
      <c r="I33" s="4">
        <f t="shared" si="1"/>
        <v>0.8991269242237373</v>
      </c>
      <c r="J33" s="4">
        <f>(H33/H6)</f>
        <v>0.15253688086902159</v>
      </c>
      <c r="K33" s="4">
        <f t="shared" si="2"/>
        <v>0.99775651230325213</v>
      </c>
      <c r="L33" s="4">
        <f t="shared" si="3"/>
        <v>9.0859836517882875E-2</v>
      </c>
    </row>
    <row r="34" spans="1:12" s="13" customFormat="1" ht="21" customHeight="1">
      <c r="A34" s="1" t="s">
        <v>66</v>
      </c>
      <c r="B34" s="2" t="s">
        <v>67</v>
      </c>
      <c r="C34" s="3">
        <v>6615.3</v>
      </c>
      <c r="D34" s="3">
        <v>5415.3</v>
      </c>
      <c r="E34" s="4">
        <f t="shared" si="0"/>
        <v>0.8186023309600472</v>
      </c>
      <c r="F34" s="4">
        <f>(D34/D6)</f>
        <v>7.163628151385229E-3</v>
      </c>
      <c r="G34" s="3">
        <v>8682.6200000000008</v>
      </c>
      <c r="H34" s="3">
        <v>8416.0300000000007</v>
      </c>
      <c r="I34" s="4">
        <f t="shared" si="1"/>
        <v>0.96929613411619997</v>
      </c>
      <c r="J34" s="4">
        <f>(H34/H6)</f>
        <v>1.1034821726967306E-2</v>
      </c>
      <c r="K34" s="4">
        <f t="shared" si="2"/>
        <v>0.6434506530989077</v>
      </c>
      <c r="L34" s="4">
        <f t="shared" si="3"/>
        <v>-0.15069380315615277</v>
      </c>
    </row>
    <row r="35" spans="1:12" s="13" customFormat="1" ht="21" customHeight="1">
      <c r="A35" s="1" t="s">
        <v>68</v>
      </c>
      <c r="B35" s="2" t="s">
        <v>69</v>
      </c>
      <c r="C35" s="3">
        <v>28272.87</v>
      </c>
      <c r="D35" s="3">
        <v>27373.89</v>
      </c>
      <c r="E35" s="4">
        <f t="shared" si="0"/>
        <v>0.96820344025916016</v>
      </c>
      <c r="F35" s="4">
        <f>(D35/D6)</f>
        <v>3.6211543038598526E-2</v>
      </c>
      <c r="G35" s="3">
        <v>35506.92</v>
      </c>
      <c r="H35" s="3">
        <v>34341.410000000003</v>
      </c>
      <c r="I35" s="4">
        <f t="shared" si="1"/>
        <v>0.96717513093222407</v>
      </c>
      <c r="J35" s="4">
        <f>(H35/H6)</f>
        <v>4.5027327279333881E-2</v>
      </c>
      <c r="K35" s="4">
        <f t="shared" si="2"/>
        <v>0.79711025260756607</v>
      </c>
      <c r="L35" s="14">
        <f t="shared" si="3"/>
        <v>1.0283093269360943E-3</v>
      </c>
    </row>
    <row r="36" spans="1:12" s="13" customFormat="1" ht="21" customHeight="1">
      <c r="A36" s="1" t="s">
        <v>70</v>
      </c>
      <c r="B36" s="2" t="s">
        <v>71</v>
      </c>
      <c r="C36" s="3">
        <v>207.1</v>
      </c>
      <c r="D36" s="3">
        <v>207.1</v>
      </c>
      <c r="E36" s="4">
        <f t="shared" si="0"/>
        <v>1</v>
      </c>
      <c r="F36" s="4">
        <f>(D36/D6)</f>
        <v>2.7396217940869037E-4</v>
      </c>
      <c r="G36" s="3">
        <v>493.6</v>
      </c>
      <c r="H36" s="3">
        <v>181.29</v>
      </c>
      <c r="I36" s="4">
        <f t="shared" si="1"/>
        <v>0.36728119935170173</v>
      </c>
      <c r="J36" s="4">
        <f>(H36/H6)</f>
        <v>2.3770148524683286E-4</v>
      </c>
      <c r="K36" s="4">
        <f t="shared" si="2"/>
        <v>1.1423685807270121</v>
      </c>
      <c r="L36" s="14">
        <f t="shared" si="3"/>
        <v>0.63271880064829822</v>
      </c>
    </row>
    <row r="37" spans="1:12" s="13" customFormat="1" ht="21" customHeight="1">
      <c r="A37" s="16" t="s">
        <v>118</v>
      </c>
      <c r="B37" s="17">
        <v>600</v>
      </c>
      <c r="C37" s="7">
        <f>SUM(C38:C38)</f>
        <v>740.61</v>
      </c>
      <c r="D37" s="7">
        <f>SUM(D38:D38)</f>
        <v>740.59</v>
      </c>
      <c r="E37" s="4">
        <f t="shared" si="0"/>
        <v>0.99997299523365879</v>
      </c>
      <c r="F37" s="4">
        <f>(D37/D7)</f>
        <v>9.1376399351102821E-3</v>
      </c>
      <c r="G37" s="7">
        <f>SUM(G38:G38)</f>
        <v>2380.88</v>
      </c>
      <c r="H37" s="7">
        <f>SUM(H38:H38)</f>
        <v>980.36</v>
      </c>
      <c r="I37" s="4">
        <f t="shared" si="1"/>
        <v>0.41176371761701552</v>
      </c>
      <c r="J37" s="4">
        <f>(H37/H7)</f>
        <v>1.2425803682796492E-2</v>
      </c>
      <c r="K37" s="4">
        <f t="shared" si="2"/>
        <v>0.75542657799175816</v>
      </c>
      <c r="L37" s="14">
        <f t="shared" si="3"/>
        <v>0.58820927761664321</v>
      </c>
    </row>
    <row r="38" spans="1:12" s="13" customFormat="1" ht="21" customHeight="1">
      <c r="A38" s="1" t="s">
        <v>119</v>
      </c>
      <c r="B38" s="2">
        <v>602</v>
      </c>
      <c r="C38" s="3">
        <v>740.61</v>
      </c>
      <c r="D38" s="3">
        <v>740.59</v>
      </c>
      <c r="E38" s="4">
        <f t="shared" si="0"/>
        <v>0.99997299523365879</v>
      </c>
      <c r="F38" s="4">
        <f>(D38/D8)</f>
        <v>0.37125283230735301</v>
      </c>
      <c r="G38" s="3">
        <v>2380.88</v>
      </c>
      <c r="H38" s="3">
        <v>980.36</v>
      </c>
      <c r="I38" s="4">
        <f t="shared" si="1"/>
        <v>0.41176371761701552</v>
      </c>
      <c r="J38" s="4">
        <f>(H38/H8)</f>
        <v>0.13931960260176188</v>
      </c>
      <c r="K38" s="4">
        <f t="shared" si="2"/>
        <v>0.75542657799175816</v>
      </c>
      <c r="L38" s="14">
        <f t="shared" si="3"/>
        <v>0.58820927761664321</v>
      </c>
    </row>
    <row r="39" spans="1:12" s="13" customFormat="1" ht="21" customHeight="1">
      <c r="A39" s="5" t="s">
        <v>72</v>
      </c>
      <c r="B39" s="6" t="s">
        <v>73</v>
      </c>
      <c r="C39" s="7">
        <f>SUM(C40:C44)</f>
        <v>354586.16000000003</v>
      </c>
      <c r="D39" s="7">
        <f>SUM(D40:D44)</f>
        <v>350564.70000000007</v>
      </c>
      <c r="E39" s="8">
        <f t="shared" si="0"/>
        <v>0.98865872260778609</v>
      </c>
      <c r="F39" s="8">
        <f>(D39/D6)</f>
        <v>0.46374441929383742</v>
      </c>
      <c r="G39" s="7">
        <f>SUM(G40:G44)</f>
        <v>350571.41</v>
      </c>
      <c r="H39" s="7">
        <f>SUM(H40:H44)</f>
        <v>347623.49</v>
      </c>
      <c r="I39" s="8">
        <f t="shared" si="1"/>
        <v>0.99159109979903959</v>
      </c>
      <c r="J39" s="8">
        <f>(H39/H6)</f>
        <v>0.45579248651159771</v>
      </c>
      <c r="K39" s="8">
        <f t="shared" si="2"/>
        <v>1.0084609069427388</v>
      </c>
      <c r="L39" s="15">
        <f t="shared" si="3"/>
        <v>-2.932377191253499E-3</v>
      </c>
    </row>
    <row r="40" spans="1:12" s="13" customFormat="1" ht="21" customHeight="1">
      <c r="A40" s="1" t="s">
        <v>74</v>
      </c>
      <c r="B40" s="2" t="s">
        <v>75</v>
      </c>
      <c r="C40" s="3">
        <v>110109.05</v>
      </c>
      <c r="D40" s="3">
        <v>109961.01</v>
      </c>
      <c r="E40" s="4">
        <f t="shared" ref="E40:E61" si="4">(D40/C40)</f>
        <v>0.99865551469202574</v>
      </c>
      <c r="F40" s="4">
        <f>(D40/D6)</f>
        <v>0.14546189256195458</v>
      </c>
      <c r="G40" s="3">
        <v>112490.49</v>
      </c>
      <c r="H40" s="3">
        <v>112414.31</v>
      </c>
      <c r="I40" s="4">
        <f t="shared" ref="I40:I62" si="5">(H40/G40)</f>
        <v>0.99932278719738876</v>
      </c>
      <c r="J40" s="4">
        <f>(H40/H6)</f>
        <v>0.14739394588779245</v>
      </c>
      <c r="K40" s="4">
        <f t="shared" ref="K40:K62" si="6">(D40/H40)</f>
        <v>0.97817626599318175</v>
      </c>
      <c r="L40" s="14">
        <f t="shared" ref="L40:L62" si="7">(E40-I40)</f>
        <v>-6.6727250536302574E-4</v>
      </c>
    </row>
    <row r="41" spans="1:12" s="13" customFormat="1" ht="21" customHeight="1">
      <c r="A41" s="1" t="s">
        <v>76</v>
      </c>
      <c r="B41" s="2" t="s">
        <v>77</v>
      </c>
      <c r="C41" s="3">
        <v>195436.42</v>
      </c>
      <c r="D41" s="3">
        <v>191742.39</v>
      </c>
      <c r="E41" s="4">
        <f t="shared" si="4"/>
        <v>0.98109855880495556</v>
      </c>
      <c r="F41" s="4">
        <f>(D41/D6)</f>
        <v>0.25364636914259331</v>
      </c>
      <c r="G41" s="3">
        <v>190291.23</v>
      </c>
      <c r="H41" s="3">
        <v>189712.84</v>
      </c>
      <c r="I41" s="4">
        <f t="shared" si="5"/>
        <v>0.99696050101730904</v>
      </c>
      <c r="J41" s="4">
        <f>(H41/H6)</f>
        <v>0.24874523602181456</v>
      </c>
      <c r="K41" s="4">
        <f t="shared" si="6"/>
        <v>1.0106980107408652</v>
      </c>
      <c r="L41" s="14">
        <f t="shared" si="7"/>
        <v>-1.5861942212353486E-2</v>
      </c>
    </row>
    <row r="42" spans="1:12" s="13" customFormat="1" ht="21" customHeight="1">
      <c r="A42" s="1" t="s">
        <v>116</v>
      </c>
      <c r="B42" s="2">
        <v>703</v>
      </c>
      <c r="C42" s="3">
        <v>15671.11</v>
      </c>
      <c r="D42" s="3">
        <v>15669.34</v>
      </c>
      <c r="E42" s="4">
        <f t="shared" si="4"/>
        <v>0.99988705331019945</v>
      </c>
      <c r="F42" s="4">
        <f>(D42/D7)</f>
        <v>0.19333340571817195</v>
      </c>
      <c r="G42" s="3">
        <v>16138.91</v>
      </c>
      <c r="H42" s="3">
        <v>16056.39</v>
      </c>
      <c r="I42" s="4">
        <f t="shared" si="5"/>
        <v>0.9948868913699872</v>
      </c>
      <c r="J42" s="4">
        <f>(H42/H7)</f>
        <v>0.20351049613857844</v>
      </c>
      <c r="K42" s="4">
        <f t="shared" si="6"/>
        <v>0.9758943324122048</v>
      </c>
      <c r="L42" s="14">
        <f t="shared" si="7"/>
        <v>5.0001619402122444E-3</v>
      </c>
    </row>
    <row r="43" spans="1:12" s="13" customFormat="1" ht="21" customHeight="1">
      <c r="A43" s="1" t="s">
        <v>78</v>
      </c>
      <c r="B43" s="2" t="s">
        <v>79</v>
      </c>
      <c r="C43" s="3">
        <v>8216.4</v>
      </c>
      <c r="D43" s="3">
        <v>8216.4</v>
      </c>
      <c r="E43" s="4">
        <f t="shared" si="4"/>
        <v>1</v>
      </c>
      <c r="F43" s="4">
        <f>(D43/D6)</f>
        <v>1.0869062534493304E-2</v>
      </c>
      <c r="G43" s="3">
        <v>5464.97</v>
      </c>
      <c r="H43" s="3">
        <v>5464.97</v>
      </c>
      <c r="I43" s="4">
        <f t="shared" si="5"/>
        <v>1</v>
      </c>
      <c r="J43" s="4">
        <f>(H43/H6)</f>
        <v>7.1654889173665632E-3</v>
      </c>
      <c r="K43" s="4">
        <f t="shared" si="6"/>
        <v>1.5034666247024226</v>
      </c>
      <c r="L43" s="4">
        <f t="shared" si="7"/>
        <v>0</v>
      </c>
    </row>
    <row r="44" spans="1:12" s="13" customFormat="1" ht="21" customHeight="1">
      <c r="A44" s="1" t="s">
        <v>80</v>
      </c>
      <c r="B44" s="2" t="s">
        <v>81</v>
      </c>
      <c r="C44" s="3">
        <v>25153.18</v>
      </c>
      <c r="D44" s="3">
        <v>24975.56</v>
      </c>
      <c r="E44" s="4">
        <f t="shared" si="4"/>
        <v>0.99293846742240943</v>
      </c>
      <c r="F44" s="4">
        <f>(D44/D6)</f>
        <v>3.3038912841875961E-2</v>
      </c>
      <c r="G44" s="3">
        <v>26185.81</v>
      </c>
      <c r="H44" s="3">
        <v>23974.98</v>
      </c>
      <c r="I44" s="4">
        <f t="shared" si="5"/>
        <v>0.91557144881139818</v>
      </c>
      <c r="J44" s="4">
        <f>(H44/H6)</f>
        <v>3.1435205222368097E-2</v>
      </c>
      <c r="K44" s="4">
        <f t="shared" si="6"/>
        <v>1.0417343413842264</v>
      </c>
      <c r="L44" s="14">
        <f t="shared" si="7"/>
        <v>7.7367018611011251E-2</v>
      </c>
    </row>
    <row r="45" spans="1:12" s="13" customFormat="1" ht="21" customHeight="1">
      <c r="A45" s="5" t="s">
        <v>82</v>
      </c>
      <c r="B45" s="6" t="s">
        <v>83</v>
      </c>
      <c r="C45" s="7">
        <f>SUM(C46:C49)</f>
        <v>79767.149999999994</v>
      </c>
      <c r="D45" s="7">
        <f>SUM(D46:D49)</f>
        <v>79766.009999999995</v>
      </c>
      <c r="E45" s="8">
        <f t="shared" si="4"/>
        <v>0.9999857084025191</v>
      </c>
      <c r="F45" s="8">
        <f>(D45/D6)</f>
        <v>0.1055184449171192</v>
      </c>
      <c r="G45" s="7">
        <f>SUM(G46:G49)</f>
        <v>79602.06</v>
      </c>
      <c r="H45" s="7">
        <f>SUM(H46:H49)</f>
        <v>77796.790000000008</v>
      </c>
      <c r="I45" s="8">
        <f t="shared" si="5"/>
        <v>0.97732131555389412</v>
      </c>
      <c r="J45" s="8">
        <f>(H45/H6)</f>
        <v>0.10200459225790698</v>
      </c>
      <c r="K45" s="8">
        <f t="shared" si="6"/>
        <v>1.0253123554326597</v>
      </c>
      <c r="L45" s="15">
        <f t="shared" si="7"/>
        <v>2.2664392848624981E-2</v>
      </c>
    </row>
    <row r="46" spans="1:12" s="13" customFormat="1" ht="21" customHeight="1">
      <c r="A46" s="1" t="s">
        <v>84</v>
      </c>
      <c r="B46" s="2" t="s">
        <v>85</v>
      </c>
      <c r="C46" s="3">
        <v>55080.6</v>
      </c>
      <c r="D46" s="3">
        <v>55080.6</v>
      </c>
      <c r="E46" s="4">
        <f t="shared" si="4"/>
        <v>1</v>
      </c>
      <c r="F46" s="4">
        <f>(D46/D6)</f>
        <v>7.2863356924859055E-2</v>
      </c>
      <c r="G46" s="3">
        <v>56562.16</v>
      </c>
      <c r="H46" s="3">
        <v>56562.16</v>
      </c>
      <c r="I46" s="4">
        <f t="shared" si="5"/>
        <v>1</v>
      </c>
      <c r="J46" s="4">
        <f>(H46/H6)</f>
        <v>7.4162443823536872E-2</v>
      </c>
      <c r="K46" s="4">
        <f t="shared" si="6"/>
        <v>0.9738065165828178</v>
      </c>
      <c r="L46" s="14">
        <f t="shared" si="7"/>
        <v>0</v>
      </c>
    </row>
    <row r="47" spans="1:12" s="13" customFormat="1" ht="21" customHeight="1">
      <c r="A47" s="1" t="s">
        <v>86</v>
      </c>
      <c r="B47" s="2" t="s">
        <v>87</v>
      </c>
      <c r="C47" s="3">
        <v>304.99</v>
      </c>
      <c r="D47" s="3">
        <v>304.99</v>
      </c>
      <c r="E47" s="4">
        <f t="shared" si="4"/>
        <v>1</v>
      </c>
      <c r="F47" s="4">
        <f>(D47/D6)</f>
        <v>4.034559396323345E-4</v>
      </c>
      <c r="G47" s="3">
        <v>206.5</v>
      </c>
      <c r="H47" s="3">
        <v>191.79</v>
      </c>
      <c r="I47" s="4">
        <f t="shared" si="5"/>
        <v>0.92876513317191278</v>
      </c>
      <c r="J47" s="4">
        <f>(H47/H6)</f>
        <v>2.514687398945892E-4</v>
      </c>
      <c r="K47" s="4">
        <f t="shared" si="6"/>
        <v>1.5902288961885396</v>
      </c>
      <c r="L47" s="14">
        <f t="shared" si="7"/>
        <v>7.1234866828087218E-2</v>
      </c>
    </row>
    <row r="48" spans="1:12" s="13" customFormat="1" ht="21" customHeight="1">
      <c r="A48" s="1" t="s">
        <v>120</v>
      </c>
      <c r="B48" s="2">
        <v>803</v>
      </c>
      <c r="C48" s="3"/>
      <c r="D48" s="3"/>
      <c r="E48" s="4" t="e">
        <f t="shared" si="4"/>
        <v>#DIV/0!</v>
      </c>
      <c r="F48" s="4">
        <f>(D48/D7)</f>
        <v>0</v>
      </c>
      <c r="G48" s="3"/>
      <c r="H48" s="3"/>
      <c r="I48" s="4" t="e">
        <f t="shared" si="5"/>
        <v>#DIV/0!</v>
      </c>
      <c r="J48" s="4">
        <f>(H48/H7)</f>
        <v>0</v>
      </c>
      <c r="K48" s="4" t="e">
        <f t="shared" si="6"/>
        <v>#DIV/0!</v>
      </c>
      <c r="L48" s="14" t="e">
        <f t="shared" si="7"/>
        <v>#DIV/0!</v>
      </c>
    </row>
    <row r="49" spans="1:12" s="13" customFormat="1" ht="21" customHeight="1">
      <c r="A49" s="1" t="s">
        <v>88</v>
      </c>
      <c r="B49" s="2" t="s">
        <v>89</v>
      </c>
      <c r="C49" s="3">
        <v>24381.56</v>
      </c>
      <c r="D49" s="3">
        <v>24380.42</v>
      </c>
      <c r="E49" s="4">
        <f t="shared" si="4"/>
        <v>0.99995324335276314</v>
      </c>
      <c r="F49" s="4">
        <f>(D49/D6)</f>
        <v>3.2251632052627821E-2</v>
      </c>
      <c r="G49" s="3">
        <v>22833.4</v>
      </c>
      <c r="H49" s="3">
        <v>21042.84</v>
      </c>
      <c r="I49" s="4">
        <f t="shared" si="5"/>
        <v>0.92158154282761218</v>
      </c>
      <c r="J49" s="4">
        <f>(H49/H6)</f>
        <v>2.7590679694475505E-2</v>
      </c>
      <c r="K49" s="4">
        <f t="shared" si="6"/>
        <v>1.158608818961699</v>
      </c>
      <c r="L49" s="14">
        <f t="shared" si="7"/>
        <v>7.8371700525150967E-2</v>
      </c>
    </row>
    <row r="50" spans="1:12" s="13" customFormat="1" ht="21" customHeight="1">
      <c r="A50" s="5" t="s">
        <v>90</v>
      </c>
      <c r="B50" s="6" t="s">
        <v>91</v>
      </c>
      <c r="C50" s="7">
        <f>SUM(C51:C54)</f>
        <v>21594.480000000003</v>
      </c>
      <c r="D50" s="7">
        <f>SUM(D51:D54)</f>
        <v>18897.089999999997</v>
      </c>
      <c r="E50" s="8">
        <f t="shared" si="4"/>
        <v>0.87508891161074465</v>
      </c>
      <c r="F50" s="8">
        <f>(D50/D6)</f>
        <v>2.4998010434003706E-2</v>
      </c>
      <c r="G50" s="7">
        <f>SUM(G51:G54)</f>
        <v>16815.570000000003</v>
      </c>
      <c r="H50" s="7">
        <f>SUM(H51:H54)</f>
        <v>15898.96</v>
      </c>
      <c r="I50" s="8">
        <f t="shared" si="5"/>
        <v>0.94549039967125681</v>
      </c>
      <c r="J50" s="8">
        <f>(H50/H6)</f>
        <v>2.0846193424237332E-2</v>
      </c>
      <c r="K50" s="8">
        <f t="shared" si="6"/>
        <v>1.1885739696181383</v>
      </c>
      <c r="L50" s="8">
        <f t="shared" si="7"/>
        <v>-7.0401488060512163E-2</v>
      </c>
    </row>
    <row r="51" spans="1:12" s="13" customFormat="1" ht="21" customHeight="1">
      <c r="A51" s="1" t="s">
        <v>92</v>
      </c>
      <c r="B51" s="2" t="s">
        <v>93</v>
      </c>
      <c r="C51" s="3">
        <v>7212.2</v>
      </c>
      <c r="D51" s="3">
        <v>4931.42</v>
      </c>
      <c r="E51" s="4">
        <f t="shared" si="4"/>
        <v>0.68376084967139017</v>
      </c>
      <c r="F51" s="4">
        <f>(D51/D6)</f>
        <v>6.5235276232718676E-3</v>
      </c>
      <c r="G51" s="3">
        <v>4448.96</v>
      </c>
      <c r="H51" s="3">
        <v>3692.22</v>
      </c>
      <c r="I51" s="4">
        <f t="shared" si="5"/>
        <v>0.82990631518377322</v>
      </c>
      <c r="J51" s="4">
        <f>(H51/H6)</f>
        <v>4.8411174243370358E-3</v>
      </c>
      <c r="K51" s="4">
        <f t="shared" si="6"/>
        <v>1.3356246377518133</v>
      </c>
      <c r="L51" s="4">
        <f t="shared" si="7"/>
        <v>-0.14614546551238305</v>
      </c>
    </row>
    <row r="52" spans="1:12" s="13" customFormat="1" ht="21" customHeight="1">
      <c r="A52" s="1" t="s">
        <v>94</v>
      </c>
      <c r="B52" s="2" t="s">
        <v>95</v>
      </c>
      <c r="C52" s="3">
        <v>569.30999999999995</v>
      </c>
      <c r="D52" s="3">
        <v>500.43</v>
      </c>
      <c r="E52" s="4">
        <f t="shared" si="4"/>
        <v>0.87901143489487288</v>
      </c>
      <c r="F52" s="4">
        <f>(D52/D6)</f>
        <v>6.6199369117088804E-4</v>
      </c>
      <c r="G52" s="3">
        <v>574.1</v>
      </c>
      <c r="H52" s="3">
        <v>470.73</v>
      </c>
      <c r="I52" s="4">
        <f t="shared" si="5"/>
        <v>0.81994426058178016</v>
      </c>
      <c r="J52" s="4">
        <f>(H52/H6)</f>
        <v>6.1720569336555595E-4</v>
      </c>
      <c r="K52" s="4">
        <f t="shared" si="6"/>
        <v>1.0630934930852081</v>
      </c>
      <c r="L52" s="4">
        <f t="shared" si="7"/>
        <v>5.9067174313092718E-2</v>
      </c>
    </row>
    <row r="53" spans="1:12" s="13" customFormat="1" ht="21" customHeight="1">
      <c r="A53" s="1" t="s">
        <v>96</v>
      </c>
      <c r="B53" s="2" t="s">
        <v>97</v>
      </c>
      <c r="C53" s="3">
        <v>13180.07</v>
      </c>
      <c r="D53" s="3">
        <v>12858.64</v>
      </c>
      <c r="E53" s="4">
        <f t="shared" si="4"/>
        <v>0.97561242087485123</v>
      </c>
      <c r="F53" s="4">
        <f>(D53/D6)</f>
        <v>1.7010048472388999E-2</v>
      </c>
      <c r="G53" s="3">
        <v>11081.61</v>
      </c>
      <c r="H53" s="3">
        <v>11077.85</v>
      </c>
      <c r="I53" s="4">
        <f t="shared" si="5"/>
        <v>0.99966069912223943</v>
      </c>
      <c r="J53" s="4">
        <f>(H53/H6)</f>
        <v>1.4524912561871188E-2</v>
      </c>
      <c r="K53" s="4">
        <f t="shared" si="6"/>
        <v>1.1607523120461098</v>
      </c>
      <c r="L53" s="14">
        <f t="shared" si="7"/>
        <v>-2.40482782473882E-2</v>
      </c>
    </row>
    <row r="54" spans="1:12" s="13" customFormat="1" ht="21" customHeight="1">
      <c r="A54" s="1" t="s">
        <v>98</v>
      </c>
      <c r="B54" s="2" t="s">
        <v>99</v>
      </c>
      <c r="C54" s="3">
        <v>632.9</v>
      </c>
      <c r="D54" s="3">
        <v>606.6</v>
      </c>
      <c r="E54" s="4">
        <f t="shared" si="4"/>
        <v>0.95844525201453634</v>
      </c>
      <c r="F54" s="4">
        <f>(D54/D6)</f>
        <v>8.0244064717195358E-4</v>
      </c>
      <c r="G54" s="3">
        <v>710.9</v>
      </c>
      <c r="H54" s="3">
        <v>658.16</v>
      </c>
      <c r="I54" s="4">
        <f t="shared" si="5"/>
        <v>0.92581235054156696</v>
      </c>
      <c r="J54" s="4">
        <f>(H54/H6)</f>
        <v>8.6295774466355296E-4</v>
      </c>
      <c r="K54" s="4">
        <f t="shared" si="6"/>
        <v>0.92166038653215032</v>
      </c>
      <c r="L54" s="14">
        <f t="shared" si="7"/>
        <v>3.2632901472969378E-2</v>
      </c>
    </row>
    <row r="55" spans="1:12" s="13" customFormat="1" ht="21" customHeight="1">
      <c r="A55" s="5" t="s">
        <v>100</v>
      </c>
      <c r="B55" s="6" t="s">
        <v>101</v>
      </c>
      <c r="C55" s="7">
        <f>SUM(C56:C56)</f>
        <v>2765.6</v>
      </c>
      <c r="D55" s="7">
        <f>SUM(D56:D56)</f>
        <v>2753.23</v>
      </c>
      <c r="E55" s="8">
        <f t="shared" si="4"/>
        <v>0.99552719120624822</v>
      </c>
      <c r="F55" s="8">
        <f>(D55/D6)</f>
        <v>3.6421095664576947E-3</v>
      </c>
      <c r="G55" s="7">
        <f>SUM(G56:G56)</f>
        <v>2711.83</v>
      </c>
      <c r="H55" s="7">
        <f>SUM(H56:H56)</f>
        <v>2656.68</v>
      </c>
      <c r="I55" s="8">
        <f t="shared" si="5"/>
        <v>0.97966317947658954</v>
      </c>
      <c r="J55" s="8">
        <f>(H55/H6)</f>
        <v>3.4833514359620273E-3</v>
      </c>
      <c r="K55" s="8">
        <f t="shared" si="6"/>
        <v>1.036342352108647</v>
      </c>
      <c r="L55" s="15">
        <f t="shared" si="7"/>
        <v>1.5864011729658678E-2</v>
      </c>
    </row>
    <row r="56" spans="1:12" s="13" customFormat="1" ht="21" customHeight="1">
      <c r="A56" s="1" t="s">
        <v>102</v>
      </c>
      <c r="B56" s="2" t="s">
        <v>103</v>
      </c>
      <c r="C56" s="3">
        <v>2765.6</v>
      </c>
      <c r="D56" s="3">
        <v>2753.23</v>
      </c>
      <c r="E56" s="4">
        <f t="shared" si="4"/>
        <v>0.99552719120624822</v>
      </c>
      <c r="F56" s="4">
        <f>(D56/D6)</f>
        <v>3.6421095664576947E-3</v>
      </c>
      <c r="G56" s="3">
        <v>2711.83</v>
      </c>
      <c r="H56" s="3">
        <v>2656.68</v>
      </c>
      <c r="I56" s="4">
        <f t="shared" si="5"/>
        <v>0.97966317947658954</v>
      </c>
      <c r="J56" s="4">
        <f>(H56/H6)</f>
        <v>3.4833514359620273E-3</v>
      </c>
      <c r="K56" s="4">
        <f t="shared" si="6"/>
        <v>1.036342352108647</v>
      </c>
      <c r="L56" s="4">
        <f t="shared" si="7"/>
        <v>1.5864011729658678E-2</v>
      </c>
    </row>
    <row r="57" spans="1:12" s="13" customFormat="1" ht="21" customHeight="1">
      <c r="A57" s="5" t="s">
        <v>104</v>
      </c>
      <c r="B57" s="6" t="s">
        <v>105</v>
      </c>
      <c r="C57" s="7">
        <f>SUM(C58:C58)</f>
        <v>3159.27</v>
      </c>
      <c r="D57" s="7">
        <f>SUM(D58:D58)</f>
        <v>3159.27</v>
      </c>
      <c r="E57" s="8">
        <f t="shared" si="4"/>
        <v>1</v>
      </c>
      <c r="F57" s="8">
        <f>(D57/D6)</f>
        <v>4.1792394714654426E-3</v>
      </c>
      <c r="G57" s="7">
        <f>SUM(G58:G58)</f>
        <v>2297.8000000000002</v>
      </c>
      <c r="H57" s="7">
        <f>SUM(H58:H58)</f>
        <v>2297.79</v>
      </c>
      <c r="I57" s="8">
        <f t="shared" si="5"/>
        <v>0.99999564801114105</v>
      </c>
      <c r="J57" s="8">
        <f>(H57/H6)</f>
        <v>3.0127866721017158E-3</v>
      </c>
      <c r="K57" s="8">
        <f t="shared" si="6"/>
        <v>1.374916767850848</v>
      </c>
      <c r="L57" s="15">
        <f t="shared" si="7"/>
        <v>4.3519888589527156E-6</v>
      </c>
    </row>
    <row r="58" spans="1:12" s="13" customFormat="1" ht="21" customHeight="1">
      <c r="A58" s="1" t="s">
        <v>106</v>
      </c>
      <c r="B58" s="2" t="s">
        <v>107</v>
      </c>
      <c r="C58" s="3">
        <v>3159.27</v>
      </c>
      <c r="D58" s="3">
        <v>3159.27</v>
      </c>
      <c r="E58" s="4">
        <f t="shared" si="4"/>
        <v>1</v>
      </c>
      <c r="F58" s="4">
        <f>(D58/D6)</f>
        <v>4.1792394714654426E-3</v>
      </c>
      <c r="G58" s="3">
        <v>2297.8000000000002</v>
      </c>
      <c r="H58" s="3">
        <v>2297.79</v>
      </c>
      <c r="I58" s="4">
        <f t="shared" si="5"/>
        <v>0.99999564801114105</v>
      </c>
      <c r="J58" s="4">
        <f>(H58/H6)</f>
        <v>3.0127866721017158E-3</v>
      </c>
      <c r="K58" s="4">
        <f t="shared" si="6"/>
        <v>1.374916767850848</v>
      </c>
      <c r="L58" s="4">
        <f t="shared" si="7"/>
        <v>4.3519888589527156E-6</v>
      </c>
    </row>
    <row r="59" spans="1:12" s="13" customFormat="1" ht="41.1" customHeight="1">
      <c r="A59" s="5" t="s">
        <v>108</v>
      </c>
      <c r="B59" s="6" t="s">
        <v>109</v>
      </c>
      <c r="C59" s="7">
        <f>SUM(C60:C60)</f>
        <v>8</v>
      </c>
      <c r="D59" s="7">
        <f>SUM(D60:D60)</f>
        <v>6.68</v>
      </c>
      <c r="E59" s="8">
        <f t="shared" si="4"/>
        <v>0.83499999999999996</v>
      </c>
      <c r="F59" s="8">
        <f>(D59/D6)</f>
        <v>8.8366362069051255E-6</v>
      </c>
      <c r="G59" s="7">
        <f>SUM(G60:G60)</f>
        <v>12</v>
      </c>
      <c r="H59" s="7">
        <f>SUM(H60:H60)</f>
        <v>10.56</v>
      </c>
      <c r="I59" s="8">
        <f t="shared" si="5"/>
        <v>0.88</v>
      </c>
      <c r="J59" s="8">
        <f>(H59/H6)</f>
        <v>1.3845924674314938E-5</v>
      </c>
      <c r="K59" s="8">
        <f t="shared" si="6"/>
        <v>0.63257575757575757</v>
      </c>
      <c r="L59" s="8">
        <f t="shared" si="7"/>
        <v>-4.500000000000004E-2</v>
      </c>
    </row>
    <row r="60" spans="1:12" s="13" customFormat="1" ht="21" customHeight="1">
      <c r="A60" s="1" t="s">
        <v>110</v>
      </c>
      <c r="B60" s="2" t="s">
        <v>111</v>
      </c>
      <c r="C60" s="3">
        <v>8</v>
      </c>
      <c r="D60" s="3">
        <v>6.68</v>
      </c>
      <c r="E60" s="4">
        <f t="shared" si="4"/>
        <v>0.83499999999999996</v>
      </c>
      <c r="F60" s="4">
        <f>(D60/D6)</f>
        <v>8.8366362069051255E-6</v>
      </c>
      <c r="G60" s="3">
        <v>12</v>
      </c>
      <c r="H60" s="3">
        <v>10.56</v>
      </c>
      <c r="I60" s="4">
        <f t="shared" si="5"/>
        <v>0.88</v>
      </c>
      <c r="J60" s="4">
        <f>(H60/H6)</f>
        <v>1.3845924674314938E-5</v>
      </c>
      <c r="K60" s="4">
        <f t="shared" si="6"/>
        <v>0.63257575757575757</v>
      </c>
      <c r="L60" s="4">
        <f t="shared" si="7"/>
        <v>-4.500000000000004E-2</v>
      </c>
    </row>
    <row r="61" spans="1:12" s="13" customFormat="1" ht="60.95" customHeight="1">
      <c r="A61" s="5" t="s">
        <v>112</v>
      </c>
      <c r="B61" s="6" t="s">
        <v>113</v>
      </c>
      <c r="C61" s="7">
        <f>SUM(C62:C62)</f>
        <v>0</v>
      </c>
      <c r="D61" s="7">
        <f>SUM(D62:D62)</f>
        <v>0</v>
      </c>
      <c r="E61" s="8" t="e">
        <f t="shared" si="4"/>
        <v>#DIV/0!</v>
      </c>
      <c r="F61" s="8">
        <f>(D61/D8)</f>
        <v>0</v>
      </c>
      <c r="G61" s="7">
        <f>SUM(G62:G62)</f>
        <v>305.2</v>
      </c>
      <c r="H61" s="7">
        <f>SUM(H62:H62)</f>
        <v>305.2</v>
      </c>
      <c r="I61" s="8">
        <f t="shared" si="5"/>
        <v>1</v>
      </c>
      <c r="J61" s="8">
        <f>(H61/H8)</f>
        <v>4.337217217558624E-2</v>
      </c>
      <c r="K61" s="8">
        <f t="shared" si="6"/>
        <v>0</v>
      </c>
      <c r="L61" s="8" t="e">
        <f t="shared" si="7"/>
        <v>#DIV/0!</v>
      </c>
    </row>
    <row r="62" spans="1:12" s="13" customFormat="1" ht="21" customHeight="1">
      <c r="A62" s="1" t="s">
        <v>114</v>
      </c>
      <c r="B62" s="2" t="s">
        <v>115</v>
      </c>
      <c r="C62" s="3"/>
      <c r="D62" s="3"/>
      <c r="E62" s="4" t="e">
        <f t="shared" ref="E62" si="8">(D62/C62)</f>
        <v>#DIV/0!</v>
      </c>
      <c r="F62" s="4">
        <f>(D62/D10)</f>
        <v>0</v>
      </c>
      <c r="G62" s="3">
        <v>305.2</v>
      </c>
      <c r="H62" s="3">
        <v>305.2</v>
      </c>
      <c r="I62" s="4">
        <f t="shared" si="5"/>
        <v>1</v>
      </c>
      <c r="J62" s="4">
        <f>(H62/H8)</f>
        <v>4.337217217558624E-2</v>
      </c>
      <c r="K62" s="4">
        <f t="shared" si="6"/>
        <v>0</v>
      </c>
      <c r="L62" s="4" t="e">
        <f t="shared" si="7"/>
        <v>#DIV/0!</v>
      </c>
    </row>
  </sheetData>
  <mergeCells count="17"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2022-01-14T12:33:24Z</cp:lastPrinted>
  <dcterms:created xsi:type="dcterms:W3CDTF">2017-03-10T06:35:34Z</dcterms:created>
  <dcterms:modified xsi:type="dcterms:W3CDTF">2022-01-14T12:33:25Z</dcterms:modified>
</cp:coreProperties>
</file>