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Таблица!$C$6:$L$63</definedName>
  </definedNames>
  <calcPr calcId="125725"/>
</workbook>
</file>

<file path=xl/calcChain.xml><?xml version="1.0" encoding="utf-8"?>
<calcChain xmlns="http://schemas.openxmlformats.org/spreadsheetml/2006/main">
  <c r="H6" i="1"/>
  <c r="G6"/>
  <c r="K63"/>
  <c r="K60"/>
  <c r="J63"/>
  <c r="J60"/>
  <c r="I63"/>
  <c r="I60"/>
  <c r="H60"/>
  <c r="G60"/>
  <c r="K38"/>
  <c r="J42"/>
  <c r="J38"/>
  <c r="J37"/>
  <c r="I42"/>
  <c r="I38"/>
  <c r="I37"/>
  <c r="H37"/>
  <c r="G37"/>
  <c r="E63"/>
  <c r="L63" s="1"/>
  <c r="D60"/>
  <c r="C60"/>
  <c r="D37"/>
  <c r="K37" s="1"/>
  <c r="C37"/>
  <c r="E38"/>
  <c r="L38" s="1"/>
  <c r="E60" l="1"/>
  <c r="L60" s="1"/>
  <c r="E37"/>
  <c r="L37" s="1"/>
  <c r="K42"/>
  <c r="E42"/>
  <c r="L42" s="1"/>
  <c r="H58"/>
  <c r="H56"/>
  <c r="H54"/>
  <c r="H49"/>
  <c r="H45"/>
  <c r="H39"/>
  <c r="H32"/>
  <c r="H23"/>
  <c r="H18"/>
  <c r="H16"/>
  <c r="H7"/>
  <c r="G58"/>
  <c r="G56"/>
  <c r="G54"/>
  <c r="G49"/>
  <c r="G45"/>
  <c r="G39"/>
  <c r="G32"/>
  <c r="G23"/>
  <c r="G18"/>
  <c r="G16"/>
  <c r="G7"/>
  <c r="D58"/>
  <c r="D56"/>
  <c r="D54"/>
  <c r="D49"/>
  <c r="D45"/>
  <c r="D39"/>
  <c r="D32"/>
  <c r="D23"/>
  <c r="D18"/>
  <c r="D16"/>
  <c r="D7"/>
  <c r="C58"/>
  <c r="C56"/>
  <c r="C54"/>
  <c r="C49"/>
  <c r="C45"/>
  <c r="C39"/>
  <c r="C32"/>
  <c r="C23"/>
  <c r="C18"/>
  <c r="C16"/>
  <c r="C7"/>
  <c r="E59"/>
  <c r="E57"/>
  <c r="E55"/>
  <c r="E53"/>
  <c r="E52"/>
  <c r="E51"/>
  <c r="E50"/>
  <c r="E48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9"/>
  <c r="I57"/>
  <c r="I55"/>
  <c r="I53"/>
  <c r="I52"/>
  <c r="I51"/>
  <c r="I50"/>
  <c r="I48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I8"/>
  <c r="K59"/>
  <c r="K57"/>
  <c r="K55"/>
  <c r="K53"/>
  <c r="K52"/>
  <c r="K51"/>
  <c r="K50"/>
  <c r="K48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C6" l="1"/>
  <c r="D6"/>
  <c r="L9"/>
  <c r="L27"/>
  <c r="L17"/>
  <c r="L48"/>
  <c r="L35"/>
  <c r="L26"/>
  <c r="L30"/>
  <c r="K58"/>
  <c r="L44"/>
  <c r="L21"/>
  <c r="L59"/>
  <c r="L52"/>
  <c r="L47"/>
  <c r="L34"/>
  <c r="L25"/>
  <c r="L19"/>
  <c r="L22"/>
  <c r="L14"/>
  <c r="L13"/>
  <c r="L11"/>
  <c r="L15"/>
  <c r="L10"/>
  <c r="L53"/>
  <c r="L57"/>
  <c r="L55"/>
  <c r="L51"/>
  <c r="L50"/>
  <c r="L46"/>
  <c r="J58"/>
  <c r="L43"/>
  <c r="L40"/>
  <c r="L36"/>
  <c r="L33"/>
  <c r="L31"/>
  <c r="L29"/>
  <c r="L24"/>
  <c r="E58"/>
  <c r="K16"/>
  <c r="K7"/>
  <c r="E32"/>
  <c r="E16"/>
  <c r="I58"/>
  <c r="I56"/>
  <c r="K56"/>
  <c r="E56"/>
  <c r="I54"/>
  <c r="K54"/>
  <c r="E54"/>
  <c r="I49"/>
  <c r="K49"/>
  <c r="E49"/>
  <c r="I45"/>
  <c r="K45"/>
  <c r="E45"/>
  <c r="I39"/>
  <c r="K39"/>
  <c r="E39"/>
  <c r="I32"/>
  <c r="K32"/>
  <c r="I23"/>
  <c r="K23"/>
  <c r="E23"/>
  <c r="I18"/>
  <c r="K18"/>
  <c r="E18"/>
  <c r="I16"/>
  <c r="I7"/>
  <c r="E7"/>
  <c r="L41"/>
  <c r="L28"/>
  <c r="L20"/>
  <c r="L12"/>
  <c r="L8"/>
  <c r="F63" l="1"/>
  <c r="F38"/>
  <c r="F42"/>
  <c r="F37"/>
  <c r="F33"/>
  <c r="F60"/>
  <c r="F52"/>
  <c r="L16"/>
  <c r="F17"/>
  <c r="F32"/>
  <c r="J29"/>
  <c r="J31"/>
  <c r="J46"/>
  <c r="J25"/>
  <c r="J52"/>
  <c r="J20"/>
  <c r="J56"/>
  <c r="J43"/>
  <c r="J30"/>
  <c r="J55"/>
  <c r="J57"/>
  <c r="J45"/>
  <c r="J50"/>
  <c r="J59"/>
  <c r="J24"/>
  <c r="J8"/>
  <c r="J9"/>
  <c r="J34"/>
  <c r="J27"/>
  <c r="J36"/>
  <c r="J21"/>
  <c r="J22"/>
  <c r="J18"/>
  <c r="J7"/>
  <c r="J15"/>
  <c r="J54"/>
  <c r="J35"/>
  <c r="J19"/>
  <c r="J47"/>
  <c r="J28"/>
  <c r="J39"/>
  <c r="J12"/>
  <c r="J40"/>
  <c r="J13"/>
  <c r="J33"/>
  <c r="J10"/>
  <c r="J26"/>
  <c r="J53"/>
  <c r="I6"/>
  <c r="J41"/>
  <c r="J23"/>
  <c r="J51"/>
  <c r="J32"/>
  <c r="J48"/>
  <c r="J16"/>
  <c r="J49"/>
  <c r="J17"/>
  <c r="J44"/>
  <c r="J14"/>
  <c r="J11"/>
  <c r="L58"/>
  <c r="F26"/>
  <c r="F50"/>
  <c r="F15"/>
  <c r="F40"/>
  <c r="F51"/>
  <c r="F57"/>
  <c r="F46"/>
  <c r="F16"/>
  <c r="F39"/>
  <c r="K6"/>
  <c r="F11"/>
  <c r="F21"/>
  <c r="F22"/>
  <c r="F27"/>
  <c r="F36"/>
  <c r="F9"/>
  <c r="F45"/>
  <c r="F10"/>
  <c r="F31"/>
  <c r="F55"/>
  <c r="F20"/>
  <c r="F48"/>
  <c r="F49"/>
  <c r="F30"/>
  <c r="F14"/>
  <c r="F54"/>
  <c r="F35"/>
  <c r="F19"/>
  <c r="F59"/>
  <c r="F43"/>
  <c r="F24"/>
  <c r="F8"/>
  <c r="F56"/>
  <c r="F25"/>
  <c r="F13"/>
  <c r="E6"/>
  <c r="L6" s="1"/>
  <c r="F53"/>
  <c r="F34"/>
  <c r="F18"/>
  <c r="F58"/>
  <c r="F41"/>
  <c r="F23"/>
  <c r="F7"/>
  <c r="F47"/>
  <c r="F28"/>
  <c r="F12"/>
  <c r="F44"/>
  <c r="F29"/>
  <c r="L32"/>
  <c r="L56"/>
  <c r="L54"/>
  <c r="L49"/>
  <c r="L45"/>
  <c r="L39"/>
  <c r="L23"/>
  <c r="L18"/>
  <c r="L7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<sst xmlns="http://schemas.openxmlformats.org/spreadsheetml/2006/main" count="128" uniqueCount="128">
  <si>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</si>
  <si>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</si>
  <si>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</si>
  <si>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</si>
  <si>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</si>
  <si>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</si>
  <si>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</si>
  <si>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</si>
  <si>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</si>
  <si>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</si>
  <si>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</si>
  <si>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</si>
  <si>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</si>
  <si>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</si>
  <si>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</si>
  <si>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</si>
  <si>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</si>
  <si>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</si>
  <si>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</si>
  <si>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</si>
  <si>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</si>
  <si>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</si>
  <si>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</si>
  <si>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</si>
  <si>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</si>
  <si>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</si>
  <si>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</si>
  <si>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</si>
  <si>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</si>
  <si>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</si>
  <si>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</si>
  <si>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</si>
  <si>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</si>
  <si>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</si>
  <si>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</si>
  <si>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</si>
  <si>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</si>
  <si>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</si>
  <si>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</si>
  <si>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</si>
  <si>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</si>
  <si>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</si>
  <si>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</si>
  <si>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</si>
  <si>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</si>
  <si>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</si>
  <si>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</si>
  <si>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</si>
  <si>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</si>
  <si>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</si>
  <si>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</si>
  <si>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</si>
  <si>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</si>
  <si>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</si>
  <si>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</si>
  <si>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</si>
  <si>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</si>
  <si>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</si>
  <si>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</si>
  <si>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</si>
  <si>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</si>
  <si>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</si>
  <si>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</si>
  <si>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</si>
  <si>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</si>
  <si>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</si>
  <si>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</si>
  <si>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</si>
  <si>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</si>
  <si>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</si>
  <si>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</si>
  <si>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</si>
  <si>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</si>
  <si>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</si>
  <si>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</si>
  <si>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</si>
  <si>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</si>
  <si>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</si>
  <si>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</si>
  <si>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</si>
  <si>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</si>
  <si>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</si>
  <si>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</si>
  <si>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</si>
  <si>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</si>
  <si>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</si>
  <si>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</si>
  <si>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</si>
  <si>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</si>
  <si>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</si>
  <si>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</si>
  <si>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</si>
  <si>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</si>
  <si>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</si>
  <si>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</si>
  <si>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</si>
  <si>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</si>
  <si>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</si>
  <si>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</si>
  <si>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</si>
  <si>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</si>
  <si>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</si>
  <si>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</si>
  <si>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</si>
  <si>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</si>
  <si>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</si>
  <si>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</si>
  <si>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</si>
  <si>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</si>
  <si>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</si>
  <si>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</si>
  <si>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</si>
  <si>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</si>
  <si>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</si>
  <si>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</si>
  <si>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</si>
  <si>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</si>
  <si>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</si>
  <si>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</si>
  <si>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</si>
  <si>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</si>
  <si>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</si>
  <si>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</si>
  <si>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</si>
  <si>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</si>
  <si>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Информация об исполнении за январь-июнь месяц 2021 года, 2020 года в разрезе разделов, подразделов классификации расходов</t>
  </si>
  <si>
    <t>Анализ исполнения расходов бюджета Тоншаевского муниципального округа</t>
  </si>
  <si>
    <t>за январь-июнь месяц 2021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</si>
</sst>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3"/>
  <sheetViews>
    <sheetView tabSelected="1" workbookViewId="0">
      <selection activeCell="D60" sqref="D60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>
      <c r="A2" s="20" t="s">
        <v>125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>
      <c r="A4" s="21" t="s">
        <v>0</v>
      </c>
      <c r="B4" s="22" t="s">
        <v>1</v>
      </c>
      <c r="C4" s="24" t="s">
        <v>127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>
      <c r="A6" s="1" t="s">
        <v>13</v>
      </c>
      <c r="B6" s="2"/>
      <c r="C6" s="3">
        <f>(C7+C16+C18+C23+C32+C39+C37+C45+C49+C54+C58+C56+C60)</f>
        <v>718459.31</v>
      </c>
      <c r="D6" s="3">
        <f>(D7+D16+D18+D23+D32+D37+D39+D45+D49+D54+D58+D56+D60)</f>
        <v>317743.18</v>
      </c>
      <c r="E6" s="4">
        <f t="shared" ref="E6:E39" si="0">(D6/C6)</f>
        <v>0.44225633320834823</v>
      </c>
      <c r="F6" s="4">
        <v>1</v>
      </c>
      <c r="G6" s="3">
        <f>(G7+G16+G18+G23+G32+G39+G37+G45+G49+G54+G58+G56+G60)</f>
        <v>851629.69000000018</v>
      </c>
      <c r="H6" s="3">
        <f>(H7+H16+H18+H23+H32+H37+H39+H45+H49+H54+H58+H56+H60)</f>
        <v>314074.56</v>
      </c>
      <c r="I6" s="4">
        <f t="shared" ref="I6:I39" si="1">(H6/G6)</f>
        <v>0.36879240318641304</v>
      </c>
      <c r="J6" s="4">
        <v>1</v>
      </c>
      <c r="K6" s="4">
        <f t="shared" ref="K6:K39" si="2">(D6/H6)</f>
        <v>1.0116807295694372</v>
      </c>
      <c r="L6" s="14">
        <f t="shared" ref="L6:L39" si="3">(E6-I6)</f>
        <v>7.3463930021935187E-2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79170.22</v>
      </c>
      <c r="D7" s="7">
        <f>SUM(D8:D15)</f>
        <v>37555.56</v>
      </c>
      <c r="E7" s="8">
        <f t="shared" si="0"/>
        <v>0.47436472956624343</v>
      </c>
      <c r="F7" s="8">
        <f>(D7/D6)</f>
        <v>0.11819470051253342</v>
      </c>
      <c r="G7" s="7">
        <f>SUM(G8:G15)</f>
        <v>79507.76999999999</v>
      </c>
      <c r="H7" s="7">
        <f>SUM(H8:H15)</f>
        <v>39457.800000000003</v>
      </c>
      <c r="I7" s="8">
        <f t="shared" si="1"/>
        <v>0.49627602434328127</v>
      </c>
      <c r="J7" s="8">
        <f>(H7/H6)</f>
        <v>0.12563195185245185</v>
      </c>
      <c r="K7" s="8">
        <f t="shared" si="2"/>
        <v>0.95179052050545121</v>
      </c>
      <c r="L7" s="15">
        <f t="shared" si="3"/>
        <v>-2.1911294777037849E-2</v>
      </c>
    </row>
    <row r="8" spans="1:15" s="13" customFormat="1" ht="41.1" customHeight="1">
      <c r="A8" s="1" t="s">
        <v>16</v>
      </c>
      <c r="B8" s="2" t="s">
        <v>17</v>
      </c>
      <c r="C8" s="3">
        <v>1785.51</v>
      </c>
      <c r="D8" s="3">
        <v>947.55</v>
      </c>
      <c r="E8" s="4">
        <f t="shared" si="0"/>
        <v>0.53068871078851421</v>
      </c>
      <c r="F8" s="4">
        <f>(D8/D6)</f>
        <v>2.9821253755942141E-3</v>
      </c>
      <c r="G8" s="3">
        <v>6104.6</v>
      </c>
      <c r="H8" s="3">
        <v>3523.48</v>
      </c>
      <c r="I8" s="4">
        <f t="shared" si="1"/>
        <v>0.57718441830750578</v>
      </c>
      <c r="J8" s="4">
        <f>(H8/H6)</f>
        <v>1.1218610001395847E-2</v>
      </c>
      <c r="K8" s="4">
        <f t="shared" si="2"/>
        <v>0.26892447239660788</v>
      </c>
      <c r="L8" s="14">
        <f t="shared" si="3"/>
        <v>-4.6495707518991569E-2</v>
      </c>
    </row>
    <row r="9" spans="1:15" s="13" customFormat="1" ht="60.95" customHeight="1">
      <c r="A9" s="1" t="s">
        <v>18</v>
      </c>
      <c r="B9" s="2" t="s">
        <v>19</v>
      </c>
      <c r="C9" s="3">
        <v>1772.56</v>
      </c>
      <c r="D9" s="3">
        <v>712.25</v>
      </c>
      <c r="E9" s="4">
        <f t="shared" si="0"/>
        <v>0.40181996660197683</v>
      </c>
      <c r="F9" s="4">
        <f>(D9/D6)</f>
        <v>2.2415902050202936E-3</v>
      </c>
      <c r="G9" s="3">
        <v>1004.9</v>
      </c>
      <c r="H9" s="3">
        <v>488.24</v>
      </c>
      <c r="I9" s="4">
        <f t="shared" si="1"/>
        <v>0.48585928948154045</v>
      </c>
      <c r="J9" s="4">
        <f>(H9/H6)</f>
        <v>1.5545353307189224E-3</v>
      </c>
      <c r="K9" s="4">
        <f t="shared" si="2"/>
        <v>1.4588112403735867</v>
      </c>
      <c r="L9" s="14">
        <f t="shared" si="3"/>
        <v>-8.4039322879563616E-2</v>
      </c>
    </row>
    <row r="10" spans="1:15" s="13" customFormat="1" ht="60.95" customHeight="1">
      <c r="A10" s="1" t="s">
        <v>20</v>
      </c>
      <c r="B10" s="2" t="s">
        <v>21</v>
      </c>
      <c r="C10" s="3">
        <v>36803.58</v>
      </c>
      <c r="D10" s="3">
        <v>17609.11</v>
      </c>
      <c r="E10" s="4">
        <f t="shared" si="0"/>
        <v>0.47846187789340056</v>
      </c>
      <c r="F10" s="4">
        <f>(D10/D6)</f>
        <v>5.5419316946472306E-2</v>
      </c>
      <c r="G10" s="3">
        <v>32452.43</v>
      </c>
      <c r="H10" s="3">
        <v>16244.41</v>
      </c>
      <c r="I10" s="4">
        <f t="shared" si="1"/>
        <v>0.50056066679752487</v>
      </c>
      <c r="J10" s="4">
        <f>(H10/H6)</f>
        <v>5.1721508421439799E-2</v>
      </c>
      <c r="K10" s="4">
        <f t="shared" si="2"/>
        <v>1.0840104380522284</v>
      </c>
      <c r="L10" s="14">
        <f t="shared" si="3"/>
        <v>-2.2098788904124311E-2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0"/>
        <v>0</v>
      </c>
      <c r="F11" s="4">
        <f>(D11/D6)</f>
        <v>0</v>
      </c>
      <c r="G11" s="3">
        <v>17.7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9521.7000000000007</v>
      </c>
      <c r="D12" s="3">
        <v>4670.4799999999996</v>
      </c>
      <c r="E12" s="4">
        <f t="shared" si="0"/>
        <v>0.49050904775407744</v>
      </c>
      <c r="F12" s="4">
        <f>(D12/D6)</f>
        <v>1.469891501683844E-2</v>
      </c>
      <c r="G12" s="3">
        <v>9935.66</v>
      </c>
      <c r="H12" s="3">
        <v>4479.7700000000004</v>
      </c>
      <c r="I12" s="4">
        <f t="shared" si="1"/>
        <v>0.45087794872207793</v>
      </c>
      <c r="J12" s="4">
        <f>(H12/H6)</f>
        <v>1.4263396564178903E-2</v>
      </c>
      <c r="K12" s="4">
        <f t="shared" si="2"/>
        <v>1.0425713820129157</v>
      </c>
      <c r="L12" s="14">
        <f t="shared" si="3"/>
        <v>3.9631099031999517E-2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974.24</v>
      </c>
      <c r="D14" s="3"/>
      <c r="E14" s="4">
        <f t="shared" si="0"/>
        <v>0</v>
      </c>
      <c r="F14" s="4">
        <f>(D14/D6)</f>
        <v>0</v>
      </c>
      <c r="G14" s="3">
        <v>545.5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28296.33</v>
      </c>
      <c r="D15" s="3">
        <v>13616.17</v>
      </c>
      <c r="E15" s="4">
        <f t="shared" si="0"/>
        <v>0.48119915197483204</v>
      </c>
      <c r="F15" s="4">
        <f>(D15/D6)</f>
        <v>4.2852752968608174E-2</v>
      </c>
      <c r="G15" s="3">
        <v>29446.98</v>
      </c>
      <c r="H15" s="3">
        <v>14721.9</v>
      </c>
      <c r="I15" s="4">
        <f t="shared" si="1"/>
        <v>0.49994600464971278</v>
      </c>
      <c r="J15" s="4">
        <f>(H15/H6)</f>
        <v>4.6873901534718376E-2</v>
      </c>
      <c r="K15" s="4">
        <f t="shared" si="2"/>
        <v>0.92489216745121217</v>
      </c>
      <c r="L15" s="14">
        <f t="shared" si="3"/>
        <v>-1.8746852674880743E-2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704</v>
      </c>
      <c r="D16" s="7">
        <f>SUM(D17:D17)</f>
        <v>311.79000000000002</v>
      </c>
      <c r="E16" s="8">
        <f t="shared" si="0"/>
        <v>0.44288352272727277</v>
      </c>
      <c r="F16" s="8">
        <f>(D16/D6)</f>
        <v>9.8126417693685832E-4</v>
      </c>
      <c r="G16" s="7">
        <f>SUM(G17:G17)</f>
        <v>971.6</v>
      </c>
      <c r="H16" s="7">
        <f>SUM(H17:H17)</f>
        <v>448.48</v>
      </c>
      <c r="I16" s="8">
        <f t="shared" si="1"/>
        <v>0.46158913132976537</v>
      </c>
      <c r="J16" s="8">
        <f>(H16/H6)</f>
        <v>1.4279411869589185E-3</v>
      </c>
      <c r="K16" s="8">
        <f t="shared" si="2"/>
        <v>0.69521494826971109</v>
      </c>
      <c r="L16" s="8">
        <f t="shared" si="3"/>
        <v>-1.8705608602492596E-2</v>
      </c>
    </row>
    <row r="17" spans="1:12" s="13" customFormat="1" ht="21" customHeight="1">
      <c r="A17" s="1" t="s">
        <v>34</v>
      </c>
      <c r="B17" s="2" t="s">
        <v>35</v>
      </c>
      <c r="C17" s="3">
        <v>704</v>
      </c>
      <c r="D17" s="3">
        <v>311.79000000000002</v>
      </c>
      <c r="E17" s="4">
        <f t="shared" si="0"/>
        <v>0.44288352272727277</v>
      </c>
      <c r="F17" s="4">
        <f>(D17/D6)</f>
        <v>9.8126417693685832E-4</v>
      </c>
      <c r="G17" s="3">
        <v>971.6</v>
      </c>
      <c r="H17" s="3">
        <v>448.48</v>
      </c>
      <c r="I17" s="4">
        <f t="shared" si="1"/>
        <v>0.46158913132976537</v>
      </c>
      <c r="J17" s="4">
        <f>(H17/H6)</f>
        <v>1.4279411869589185E-3</v>
      </c>
      <c r="K17" s="4">
        <f t="shared" si="2"/>
        <v>0.69521494826971109</v>
      </c>
      <c r="L17" s="4">
        <f t="shared" si="3"/>
        <v>-1.8705608602492596E-2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13720.279999999999</v>
      </c>
      <c r="D18" s="7">
        <f>SUM(D19:D22)</f>
        <v>6116.71</v>
      </c>
      <c r="E18" s="8">
        <f t="shared" si="0"/>
        <v>0.44581524575300219</v>
      </c>
      <c r="F18" s="8">
        <f>(D18/D6)</f>
        <v>1.9250483991505342E-2</v>
      </c>
      <c r="G18" s="7">
        <f>SUM(G19:G22)</f>
        <v>13414.759999999998</v>
      </c>
      <c r="H18" s="7">
        <f>SUM(H19:H22)</f>
        <v>5711.3099999999995</v>
      </c>
      <c r="I18" s="8">
        <f t="shared" si="1"/>
        <v>0.42574820570774285</v>
      </c>
      <c r="J18" s="8">
        <f>(H18/H6)</f>
        <v>1.8184567384254235E-2</v>
      </c>
      <c r="K18" s="8">
        <f t="shared" si="2"/>
        <v>1.070981963857679</v>
      </c>
      <c r="L18" s="15">
        <f t="shared" si="3"/>
        <v>2.0067040045259332E-2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5625.09</v>
      </c>
      <c r="D20" s="3">
        <v>2822.41</v>
      </c>
      <c r="E20" s="4">
        <f t="shared" si="0"/>
        <v>0.5017537497177823</v>
      </c>
      <c r="F20" s="4">
        <f>(D20/D6)</f>
        <v>8.8826768838909456E-3</v>
      </c>
      <c r="G20" s="3">
        <v>5445.03</v>
      </c>
      <c r="H20" s="3">
        <v>2703.47</v>
      </c>
      <c r="I20" s="4">
        <f t="shared" si="1"/>
        <v>0.49650231495510583</v>
      </c>
      <c r="J20" s="4">
        <f>(H20/H6)</f>
        <v>8.6077331446392843E-3</v>
      </c>
      <c r="K20" s="4">
        <f t="shared" si="2"/>
        <v>1.0439953097315673</v>
      </c>
      <c r="L20" s="14">
        <f t="shared" si="3"/>
        <v>5.2514347626764768E-3</v>
      </c>
    </row>
    <row r="21" spans="1:12" s="13" customFormat="1" ht="21" customHeight="1">
      <c r="A21" s="1" t="s">
        <v>42</v>
      </c>
      <c r="B21" s="2" t="s">
        <v>43</v>
      </c>
      <c r="C21" s="3">
        <v>8095.19</v>
      </c>
      <c r="D21" s="3">
        <v>3294.3</v>
      </c>
      <c r="E21" s="4">
        <f t="shared" si="0"/>
        <v>0.4069453589106618</v>
      </c>
      <c r="F21" s="4">
        <f>(D21/D6)</f>
        <v>1.0367807107614396E-2</v>
      </c>
      <c r="G21" s="3">
        <v>7969.73</v>
      </c>
      <c r="H21" s="3">
        <v>3007.84</v>
      </c>
      <c r="I21" s="4">
        <f t="shared" si="1"/>
        <v>0.37740801758654313</v>
      </c>
      <c r="J21" s="4">
        <f>(H21/H6)</f>
        <v>9.5768342396149505E-3</v>
      </c>
      <c r="K21" s="4">
        <f t="shared" si="2"/>
        <v>1.095237778605245</v>
      </c>
      <c r="L21" s="4">
        <f t="shared" si="3"/>
        <v>2.9537341324118671E-2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55404.86</v>
      </c>
      <c r="D23" s="7">
        <f>SUM(D24:D31)</f>
        <v>17217.46</v>
      </c>
      <c r="E23" s="8">
        <f t="shared" si="0"/>
        <v>0.31075721516126925</v>
      </c>
      <c r="F23" s="8">
        <f>(D23/D6)</f>
        <v>5.4186717713343206E-2</v>
      </c>
      <c r="G23" s="7">
        <f>SUM(G24:G31)</f>
        <v>62805.61</v>
      </c>
      <c r="H23" s="7">
        <f>SUM(H24:H31)</f>
        <v>11471.550000000001</v>
      </c>
      <c r="I23" s="8">
        <f t="shared" si="1"/>
        <v>0.18265167713521135</v>
      </c>
      <c r="J23" s="8">
        <f>(H23/H6)</f>
        <v>3.6524925801058199E-2</v>
      </c>
      <c r="K23" s="8">
        <f t="shared" si="2"/>
        <v>1.5008834900253234</v>
      </c>
      <c r="L23" s="15">
        <f t="shared" si="3"/>
        <v>0.1281055380260579</v>
      </c>
    </row>
    <row r="24" spans="1:12" s="13" customFormat="1" ht="21" customHeight="1">
      <c r="A24" s="1" t="s">
        <v>48</v>
      </c>
      <c r="B24" s="2" t="s">
        <v>49</v>
      </c>
      <c r="C24" s="3"/>
      <c r="D24" s="3"/>
      <c r="E24" s="4" t="e">
        <f t="shared" si="0"/>
        <v>#DIV/0!</v>
      </c>
      <c r="F24" s="4">
        <f>(D24/D6)</f>
        <v>0</v>
      </c>
      <c r="G24" s="3">
        <v>528.72</v>
      </c>
      <c r="H24" s="3">
        <v>53.39</v>
      </c>
      <c r="I24" s="4">
        <f t="shared" si="1"/>
        <v>0.10097972461794522</v>
      </c>
      <c r="J24" s="4">
        <f>(H24/H6)</f>
        <v>1.699914822773293E-4</v>
      </c>
      <c r="K24" s="4">
        <f t="shared" si="2"/>
        <v>0</v>
      </c>
      <c r="L24" s="14" t="e">
        <f t="shared" si="3"/>
        <v>#DIV/0!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8364.2099999999991</v>
      </c>
      <c r="D26" s="3">
        <v>5717.94</v>
      </c>
      <c r="E26" s="4">
        <f t="shared" si="0"/>
        <v>0.68361985172538708</v>
      </c>
      <c r="F26" s="4">
        <f>(D26/D6)</f>
        <v>1.7995476724315531E-2</v>
      </c>
      <c r="G26" s="3">
        <v>7159.38</v>
      </c>
      <c r="H26" s="3">
        <v>2555.0500000000002</v>
      </c>
      <c r="I26" s="4">
        <f t="shared" si="1"/>
        <v>0.35688146180255836</v>
      </c>
      <c r="J26" s="4">
        <f>(H26/H6)</f>
        <v>8.1351701965291304E-3</v>
      </c>
      <c r="K26" s="4">
        <f t="shared" si="2"/>
        <v>2.237897497113559</v>
      </c>
      <c r="L26" s="14">
        <f t="shared" si="3"/>
        <v>0.32673838992282872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800</v>
      </c>
      <c r="D28" s="3">
        <v>500</v>
      </c>
      <c r="E28" s="4">
        <f t="shared" si="0"/>
        <v>0.625</v>
      </c>
      <c r="F28" s="4">
        <f>(D28/D6)</f>
        <v>1.5735978975221436E-3</v>
      </c>
      <c r="G28" s="3">
        <v>50</v>
      </c>
      <c r="H28" s="3">
        <v>50</v>
      </c>
      <c r="I28" s="4">
        <f t="shared" si="1"/>
        <v>1</v>
      </c>
      <c r="J28" s="4">
        <f>(H28/H6)</f>
        <v>1.5919786690141348E-4</v>
      </c>
      <c r="K28" s="4">
        <f t="shared" si="2"/>
        <v>10</v>
      </c>
      <c r="L28" s="14">
        <f t="shared" si="3"/>
        <v>-0.375</v>
      </c>
    </row>
    <row r="29" spans="1:12" s="13" customFormat="1" ht="21" customHeight="1">
      <c r="A29" s="1" t="s">
        <v>58</v>
      </c>
      <c r="B29" s="2" t="s">
        <v>59</v>
      </c>
      <c r="C29" s="3">
        <v>36566.18</v>
      </c>
      <c r="D29" s="3">
        <v>7295.72</v>
      </c>
      <c r="E29" s="4">
        <f t="shared" si="0"/>
        <v>0.19952097812787664</v>
      </c>
      <c r="F29" s="4">
        <f>(D29/D6)</f>
        <v>2.2961059305820507E-2</v>
      </c>
      <c r="G29" s="3">
        <v>45070.35</v>
      </c>
      <c r="H29" s="3">
        <v>5307</v>
      </c>
      <c r="I29" s="4">
        <f t="shared" si="1"/>
        <v>0.11774925200270245</v>
      </c>
      <c r="J29" s="4">
        <f>(H29/H6)</f>
        <v>1.6897261592916026E-2</v>
      </c>
      <c r="K29" s="4">
        <f t="shared" si="2"/>
        <v>1.3747352553231582</v>
      </c>
      <c r="L29" s="4">
        <f t="shared" si="3"/>
        <v>8.1771726125174193E-2</v>
      </c>
    </row>
    <row r="30" spans="1:12" s="13" customFormat="1" ht="21" customHeight="1">
      <c r="A30" s="1" t="s">
        <v>60</v>
      </c>
      <c r="B30" s="2" t="s">
        <v>61</v>
      </c>
      <c r="C30" s="3">
        <v>787.19</v>
      </c>
      <c r="D30" s="3">
        <v>291.83</v>
      </c>
      <c r="E30" s="4">
        <f t="shared" si="0"/>
        <v>0.37072371346180716</v>
      </c>
      <c r="F30" s="4">
        <f>(D30/D6)</f>
        <v>9.1844614886777429E-4</v>
      </c>
      <c r="G30" s="3">
        <v>1259.5</v>
      </c>
      <c r="H30" s="3">
        <v>744.03</v>
      </c>
      <c r="I30" s="4">
        <f t="shared" si="1"/>
        <v>0.59073441842000796</v>
      </c>
      <c r="J30" s="4">
        <f>(H30/H6)</f>
        <v>2.3689597782131731E-3</v>
      </c>
      <c r="K30" s="4">
        <f t="shared" si="2"/>
        <v>0.39222880797817289</v>
      </c>
      <c r="L30" s="4">
        <f t="shared" si="3"/>
        <v>-0.2200107049582008</v>
      </c>
    </row>
    <row r="31" spans="1:12" s="13" customFormat="1" ht="21" customHeight="1">
      <c r="A31" s="1" t="s">
        <v>62</v>
      </c>
      <c r="B31" s="2" t="s">
        <v>63</v>
      </c>
      <c r="C31" s="3">
        <v>8887.2800000000007</v>
      </c>
      <c r="D31" s="3">
        <v>3411.97</v>
      </c>
      <c r="E31" s="4">
        <f t="shared" si="0"/>
        <v>0.38391611381660073</v>
      </c>
      <c r="F31" s="4">
        <f>(D31/D6)</f>
        <v>1.0738137636817255E-2</v>
      </c>
      <c r="G31" s="3">
        <v>8737.66</v>
      </c>
      <c r="H31" s="3">
        <v>2762.08</v>
      </c>
      <c r="I31" s="4">
        <f t="shared" si="1"/>
        <v>0.31611209408468627</v>
      </c>
      <c r="J31" s="4">
        <f>(H31/H6)</f>
        <v>8.7943448842211225E-3</v>
      </c>
      <c r="K31" s="4">
        <f t="shared" si="2"/>
        <v>1.2352900712506516</v>
      </c>
      <c r="L31" s="4">
        <f t="shared" si="3"/>
        <v>6.7804019731914467E-2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113627.88</v>
      </c>
      <c r="D32" s="7">
        <f>SUM(D33:D36)</f>
        <v>17331.349999999999</v>
      </c>
      <c r="E32" s="8">
        <f t="shared" si="0"/>
        <v>0.15252726707565079</v>
      </c>
      <c r="F32" s="8">
        <f>(D32/D6)</f>
        <v>5.4545151842440798E-2</v>
      </c>
      <c r="G32" s="7">
        <f>SUM(G33:G36)</f>
        <v>243160.69</v>
      </c>
      <c r="H32" s="7">
        <f>SUM(H33:H36)</f>
        <v>24922.41</v>
      </c>
      <c r="I32" s="8">
        <f t="shared" si="1"/>
        <v>0.10249358150776755</v>
      </c>
      <c r="J32" s="8">
        <f>(H32/H6)</f>
        <v>7.9351890200849123E-2</v>
      </c>
      <c r="K32" s="8">
        <f t="shared" si="2"/>
        <v>0.69541228155704038</v>
      </c>
      <c r="L32" s="8">
        <f t="shared" si="3"/>
        <v>5.0033685567883235E-2</v>
      </c>
    </row>
    <row r="33" spans="1:12" s="13" customFormat="1" ht="21" customHeight="1">
      <c r="A33" s="1" t="s">
        <v>66</v>
      </c>
      <c r="B33" s="2" t="s">
        <v>67</v>
      </c>
      <c r="C33" s="3">
        <v>80109.22</v>
      </c>
      <c r="D33" s="3">
        <v>3778.98</v>
      </c>
      <c r="E33" s="4">
        <f t="shared" si="0"/>
        <v>4.7172847270264273E-2</v>
      </c>
      <c r="F33" s="4">
        <f>(D33/D6)</f>
        <v>1.189318996555646E-2</v>
      </c>
      <c r="G33" s="3">
        <v>201771.56</v>
      </c>
      <c r="H33" s="3">
        <v>10420.89</v>
      </c>
      <c r="I33" s="4">
        <f t="shared" si="1"/>
        <v>5.1646971456234959E-2</v>
      </c>
      <c r="J33" s="4">
        <f>(H33/H6)</f>
        <v>3.3179669184285408E-2</v>
      </c>
      <c r="K33" s="4">
        <f t="shared" si="2"/>
        <v>0.36263505324401279</v>
      </c>
      <c r="L33" s="4">
        <f t="shared" si="3"/>
        <v>-4.4741241859706862E-3</v>
      </c>
    </row>
    <row r="34" spans="1:12" s="13" customFormat="1" ht="21" customHeight="1">
      <c r="A34" s="1" t="s">
        <v>68</v>
      </c>
      <c r="B34" s="2" t="s">
        <v>69</v>
      </c>
      <c r="C34" s="3">
        <v>3636.1</v>
      </c>
      <c r="D34" s="3">
        <v>1877</v>
      </c>
      <c r="E34" s="4">
        <f t="shared" si="0"/>
        <v>0.51621242540084156</v>
      </c>
      <c r="F34" s="4">
        <f>(D34/D6)</f>
        <v>5.9072865072981266E-3</v>
      </c>
      <c r="G34" s="3">
        <v>6692.37</v>
      </c>
      <c r="H34" s="3">
        <v>3106.98</v>
      </c>
      <c r="I34" s="4">
        <f t="shared" si="1"/>
        <v>0.46425705691705632</v>
      </c>
      <c r="J34" s="4">
        <f>(H34/H6)</f>
        <v>9.8924917701070734E-3</v>
      </c>
      <c r="K34" s="4">
        <f t="shared" si="2"/>
        <v>0.60412361843333395</v>
      </c>
      <c r="L34" s="4">
        <f t="shared" si="3"/>
        <v>5.1955368483785236E-2</v>
      </c>
    </row>
    <row r="35" spans="1:12" s="13" customFormat="1" ht="21" customHeight="1">
      <c r="A35" s="1" t="s">
        <v>70</v>
      </c>
      <c r="B35" s="2" t="s">
        <v>71</v>
      </c>
      <c r="C35" s="3">
        <v>29103.68</v>
      </c>
      <c r="D35" s="3">
        <v>11596.36</v>
      </c>
      <c r="E35" s="4">
        <f t="shared" si="0"/>
        <v>0.39844995546954887</v>
      </c>
      <c r="F35" s="4">
        <f>(D35/D6)</f>
        <v>3.649601542981977E-2</v>
      </c>
      <c r="G35" s="3">
        <v>33610.839999999997</v>
      </c>
      <c r="H35" s="3">
        <v>11281.03</v>
      </c>
      <c r="I35" s="4">
        <f t="shared" si="1"/>
        <v>0.33563665769733819</v>
      </c>
      <c r="J35" s="4">
        <f>(H35/H6)</f>
        <v>3.5918318249017048E-2</v>
      </c>
      <c r="K35" s="4">
        <f t="shared" si="2"/>
        <v>1.0279522348579873</v>
      </c>
      <c r="L35" s="14">
        <f t="shared" si="3"/>
        <v>6.2813297772210674E-2</v>
      </c>
    </row>
    <row r="36" spans="1:12" s="13" customFormat="1" ht="21" customHeight="1">
      <c r="A36" s="1" t="s">
        <v>72</v>
      </c>
      <c r="B36" s="2" t="s">
        <v>73</v>
      </c>
      <c r="C36" s="3">
        <v>778.88</v>
      </c>
      <c r="D36" s="3">
        <v>79.010000000000005</v>
      </c>
      <c r="E36" s="4">
        <f t="shared" si="0"/>
        <v>0.10144052999178307</v>
      </c>
      <c r="F36" s="4">
        <f>(D36/D6)</f>
        <v>2.4865993976644915E-4</v>
      </c>
      <c r="G36" s="3">
        <v>1085.92</v>
      </c>
      <c r="H36" s="3">
        <v>113.51</v>
      </c>
      <c r="I36" s="4">
        <f t="shared" si="1"/>
        <v>0.10452887873876529</v>
      </c>
      <c r="J36" s="4">
        <f>(H36/H6)</f>
        <v>3.6141099743958887E-4</v>
      </c>
      <c r="K36" s="4">
        <f t="shared" si="2"/>
        <v>0.69606202096731562</v>
      </c>
      <c r="L36" s="14">
        <f t="shared" si="3"/>
        <v>-3.0883487469822168E-3</v>
      </c>
    </row>
    <row r="37" spans="1:12" s="13" customFormat="1" ht="21" customHeight="1">
      <c r="A37" s="16" t="s">
        <v>123</v>
      </c>
      <c r="B37" s="17">
        <v>600</v>
      </c>
      <c r="C37" s="7">
        <f>SUM(C38:C38)</f>
        <v>1053.58</v>
      </c>
      <c r="D37" s="7">
        <f>SUM(D38:D38)</f>
        <v>0</v>
      </c>
      <c r="E37" s="8">
        <f t="shared" si="0"/>
        <v>0</v>
      </c>
      <c r="F37" s="8">
        <f>(D37/D6)</f>
        <v>0</v>
      </c>
      <c r="G37" s="7">
        <f>SUM(G38:G38)</f>
        <v>1032.3800000000001</v>
      </c>
      <c r="H37" s="7">
        <f>SUM(H38:H38)</f>
        <v>288.82</v>
      </c>
      <c r="I37" s="4">
        <f t="shared" si="1"/>
        <v>0.27976132819310717</v>
      </c>
      <c r="J37" s="4">
        <f>(H37/H7)</f>
        <v>7.3197187881736941E-3</v>
      </c>
      <c r="K37" s="4">
        <f t="shared" si="2"/>
        <v>0</v>
      </c>
      <c r="L37" s="14">
        <f t="shared" si="3"/>
        <v>-0.27976132819310717</v>
      </c>
    </row>
    <row r="38" spans="1:12" s="13" customFormat="1" ht="21" customHeight="1">
      <c r="A38" s="1" t="s">
        <v>124</v>
      </c>
      <c r="B38" s="2">
        <v>602</v>
      </c>
      <c r="C38" s="3">
        <v>1053.58</v>
      </c>
      <c r="D38" s="3"/>
      <c r="E38" s="4">
        <f t="shared" ref="E38:E60" si="4">(D38/C38)</f>
        <v>0</v>
      </c>
      <c r="F38" s="4">
        <f>(D38/D6)</f>
        <v>0</v>
      </c>
      <c r="G38" s="3">
        <v>1032.3800000000001</v>
      </c>
      <c r="H38" s="3">
        <v>288.82</v>
      </c>
      <c r="I38" s="4">
        <f t="shared" si="1"/>
        <v>0.27976132819310717</v>
      </c>
      <c r="J38" s="4">
        <f>(H38/H8)</f>
        <v>8.197009774427555E-2</v>
      </c>
      <c r="K38" s="4">
        <f t="shared" si="2"/>
        <v>0</v>
      </c>
      <c r="L38" s="14">
        <f t="shared" si="3"/>
        <v>-0.27976132819310717</v>
      </c>
    </row>
    <row r="39" spans="1:12" s="13" customFormat="1" ht="21" customHeight="1">
      <c r="A39" s="5" t="s">
        <v>74</v>
      </c>
      <c r="B39" s="6" t="s">
        <v>75</v>
      </c>
      <c r="C39" s="7">
        <f>SUM(C40:C44)</f>
        <v>347081.16000000003</v>
      </c>
      <c r="D39" s="7">
        <f>SUM(D40:D44)</f>
        <v>188787.75999999998</v>
      </c>
      <c r="E39" s="8">
        <f t="shared" si="0"/>
        <v>0.54392972525503824</v>
      </c>
      <c r="F39" s="8">
        <f>(D39/D6)</f>
        <v>0.59415204442782998</v>
      </c>
      <c r="G39" s="7">
        <f>SUM(G40:G44)</f>
        <v>344781.39</v>
      </c>
      <c r="H39" s="7">
        <f>SUM(H40:H44)</f>
        <v>179864.83</v>
      </c>
      <c r="I39" s="8">
        <f t="shared" si="1"/>
        <v>0.52167789566600442</v>
      </c>
      <c r="J39" s="8">
        <f>(H39/H6)</f>
        <v>0.57268194533170713</v>
      </c>
      <c r="K39" s="8">
        <f t="shared" si="2"/>
        <v>1.049609087001611</v>
      </c>
      <c r="L39" s="15">
        <f t="shared" si="3"/>
        <v>2.2251829589033822E-2</v>
      </c>
    </row>
    <row r="40" spans="1:12" s="13" customFormat="1" ht="21" customHeight="1">
      <c r="A40" s="1" t="s">
        <v>76</v>
      </c>
      <c r="B40" s="2" t="s">
        <v>77</v>
      </c>
      <c r="C40" s="3">
        <v>104359.67999999999</v>
      </c>
      <c r="D40" s="3">
        <v>57310.52</v>
      </c>
      <c r="E40" s="4">
        <f t="shared" si="4"/>
        <v>0.54916343170082549</v>
      </c>
      <c r="F40" s="4">
        <f>(D40/D6)</f>
        <v>0.18036742755580151</v>
      </c>
      <c r="G40" s="3">
        <v>108804.61</v>
      </c>
      <c r="H40" s="3">
        <v>61171.33</v>
      </c>
      <c r="I40" s="4">
        <f t="shared" ref="I40:I60" si="5">(H40/G40)</f>
        <v>0.56221266727577079</v>
      </c>
      <c r="J40" s="4">
        <f>(H40/H6)</f>
        <v>0.19476690503044883</v>
      </c>
      <c r="K40" s="4">
        <f t="shared" ref="K40:K60" si="6">(D40/H40)</f>
        <v>0.93688530231400879</v>
      </c>
      <c r="L40" s="14">
        <f t="shared" ref="L40:L60" si="7">(E40-I40)</f>
        <v>-1.3049235574945306E-2</v>
      </c>
    </row>
    <row r="41" spans="1:12" s="13" customFormat="1" ht="21" customHeight="1">
      <c r="A41" s="1" t="s">
        <v>78</v>
      </c>
      <c r="B41" s="2" t="s">
        <v>79</v>
      </c>
      <c r="C41" s="3">
        <v>192882.25</v>
      </c>
      <c r="D41" s="3">
        <v>106627.63</v>
      </c>
      <c r="E41" s="4">
        <f t="shared" si="4"/>
        <v>0.5528120394696765</v>
      </c>
      <c r="F41" s="4">
        <f>(D41/D6)</f>
        <v>0.33557802877153808</v>
      </c>
      <c r="G41" s="3">
        <v>181920.48</v>
      </c>
      <c r="H41" s="3">
        <v>95780.76</v>
      </c>
      <c r="I41" s="4">
        <f t="shared" si="5"/>
        <v>0.5264979511927409</v>
      </c>
      <c r="J41" s="4">
        <f>(H41/H6)</f>
        <v>0.30496185364392453</v>
      </c>
      <c r="K41" s="4">
        <f t="shared" si="6"/>
        <v>1.1132468566755997</v>
      </c>
      <c r="L41" s="14">
        <f t="shared" si="7"/>
        <v>2.6314088276935599E-2</v>
      </c>
    </row>
    <row r="42" spans="1:12" s="13" customFormat="1" ht="21" customHeight="1">
      <c r="A42" s="1" t="s">
        <v>122</v>
      </c>
      <c r="B42" s="2">
        <v>703</v>
      </c>
      <c r="C42" s="3">
        <v>15676.13</v>
      </c>
      <c r="D42" s="3">
        <v>8495.52</v>
      </c>
      <c r="E42" s="4">
        <f t="shared" si="4"/>
        <v>0.54193987929418808</v>
      </c>
      <c r="F42" s="4">
        <f>(D42/D6)</f>
        <v>2.6737064820714643E-2</v>
      </c>
      <c r="G42" s="3">
        <v>15665.5</v>
      </c>
      <c r="H42" s="3">
        <v>8320.39</v>
      </c>
      <c r="I42" s="4">
        <f t="shared" si="5"/>
        <v>0.5311282755098784</v>
      </c>
      <c r="J42" s="4">
        <f>(H42/H12)</f>
        <v>1.8573252644667022</v>
      </c>
      <c r="K42" s="4">
        <f t="shared" si="6"/>
        <v>1.0210482922074569</v>
      </c>
      <c r="L42" s="14">
        <f t="shared" si="7"/>
        <v>1.0811603784309676E-2</v>
      </c>
    </row>
    <row r="43" spans="1:12" s="13" customFormat="1" ht="21" customHeight="1">
      <c r="A43" s="1" t="s">
        <v>80</v>
      </c>
      <c r="B43" s="2" t="s">
        <v>81</v>
      </c>
      <c r="C43" s="3">
        <v>8545.4</v>
      </c>
      <c r="D43" s="3">
        <v>5343.4</v>
      </c>
      <c r="E43" s="4">
        <f t="shared" si="4"/>
        <v>0.62529548060945073</v>
      </c>
      <c r="F43" s="4">
        <f>(D43/D6)</f>
        <v>1.6816726011239642E-2</v>
      </c>
      <c r="G43" s="3">
        <v>8335</v>
      </c>
      <c r="H43" s="3">
        <v>2813.47</v>
      </c>
      <c r="I43" s="4">
        <f t="shared" si="5"/>
        <v>0.33754889022195561</v>
      </c>
      <c r="J43" s="4">
        <f>(H43/H6)</f>
        <v>8.9579684518223939E-3</v>
      </c>
      <c r="K43" s="4">
        <f t="shared" si="6"/>
        <v>1.8992205354953136</v>
      </c>
      <c r="L43" s="4">
        <f t="shared" si="7"/>
        <v>0.28774659038749512</v>
      </c>
    </row>
    <row r="44" spans="1:12" s="13" customFormat="1" ht="21" customHeight="1">
      <c r="A44" s="1" t="s">
        <v>82</v>
      </c>
      <c r="B44" s="2" t="s">
        <v>83</v>
      </c>
      <c r="C44" s="3">
        <v>25617.7</v>
      </c>
      <c r="D44" s="3">
        <v>11010.69</v>
      </c>
      <c r="E44" s="4">
        <f t="shared" si="4"/>
        <v>0.42980790625231774</v>
      </c>
      <c r="F44" s="4">
        <f>(D44/D6)</f>
        <v>3.4652797268536185E-2</v>
      </c>
      <c r="G44" s="3">
        <v>30055.8</v>
      </c>
      <c r="H44" s="3">
        <v>11778.88</v>
      </c>
      <c r="I44" s="4">
        <f t="shared" si="5"/>
        <v>0.3919003985919523</v>
      </c>
      <c r="J44" s="4">
        <f>(H44/H6)</f>
        <v>3.7503451409754418E-2</v>
      </c>
      <c r="K44" s="4">
        <f t="shared" si="6"/>
        <v>0.9347824241354018</v>
      </c>
      <c r="L44" s="14">
        <f t="shared" si="7"/>
        <v>3.7907507660365436E-2</v>
      </c>
    </row>
    <row r="45" spans="1:12" s="13" customFormat="1" ht="21" customHeight="1">
      <c r="A45" s="5" t="s">
        <v>84</v>
      </c>
      <c r="B45" s="6" t="s">
        <v>85</v>
      </c>
      <c r="C45" s="7">
        <f>SUM(C46:C48)</f>
        <v>79461.049999999988</v>
      </c>
      <c r="D45" s="7">
        <f>SUM(D46:D48)</f>
        <v>41867.040000000001</v>
      </c>
      <c r="E45" s="8">
        <f t="shared" si="4"/>
        <v>0.5268875757367919</v>
      </c>
      <c r="F45" s="8">
        <f>(D45/D6)</f>
        <v>0.13176377223895097</v>
      </c>
      <c r="G45" s="7">
        <f>SUM(G46:G48)</f>
        <v>81761.66</v>
      </c>
      <c r="H45" s="7">
        <f>SUM(H46:H48)</f>
        <v>37063.090000000004</v>
      </c>
      <c r="I45" s="8">
        <f t="shared" si="5"/>
        <v>0.45330647640960325</v>
      </c>
      <c r="J45" s="8">
        <f>(H45/H6)</f>
        <v>0.11800729737550218</v>
      </c>
      <c r="K45" s="8">
        <f t="shared" si="6"/>
        <v>1.1296154745867113</v>
      </c>
      <c r="L45" s="15">
        <f t="shared" si="7"/>
        <v>7.3581099327188648E-2</v>
      </c>
    </row>
    <row r="46" spans="1:12" s="13" customFormat="1" ht="21" customHeight="1">
      <c r="A46" s="1" t="s">
        <v>86</v>
      </c>
      <c r="B46" s="2" t="s">
        <v>87</v>
      </c>
      <c r="C46" s="3">
        <v>54858.45</v>
      </c>
      <c r="D46" s="3">
        <v>29196</v>
      </c>
      <c r="E46" s="4">
        <f t="shared" si="4"/>
        <v>0.53220606852727337</v>
      </c>
      <c r="F46" s="4">
        <f>(D46/D6)</f>
        <v>9.1885528432113006E-2</v>
      </c>
      <c r="G46" s="3">
        <v>50931.16</v>
      </c>
      <c r="H46" s="3">
        <v>27218.560000000001</v>
      </c>
      <c r="I46" s="4">
        <f t="shared" si="5"/>
        <v>0.53441861524457723</v>
      </c>
      <c r="J46" s="4">
        <f>(H46/H6)</f>
        <v>8.6662733842562734E-2</v>
      </c>
      <c r="K46" s="4">
        <f t="shared" si="6"/>
        <v>1.0726504267676173</v>
      </c>
      <c r="L46" s="14">
        <f t="shared" si="7"/>
        <v>-2.2125467173038649E-3</v>
      </c>
    </row>
    <row r="47" spans="1:12" s="13" customFormat="1" ht="21" customHeight="1">
      <c r="A47" s="1" t="s">
        <v>88</v>
      </c>
      <c r="B47" s="2" t="s">
        <v>89</v>
      </c>
      <c r="C47" s="3">
        <v>394.5</v>
      </c>
      <c r="D47" s="3">
        <v>148.68</v>
      </c>
      <c r="E47" s="4">
        <f t="shared" si="4"/>
        <v>0.37688212927756654</v>
      </c>
      <c r="F47" s="4">
        <f>(D47/D6)</f>
        <v>4.6792507080718461E-4</v>
      </c>
      <c r="G47" s="3">
        <v>382.5</v>
      </c>
      <c r="H47" s="3">
        <v>116.79</v>
      </c>
      <c r="I47" s="4">
        <f t="shared" si="5"/>
        <v>0.30533333333333335</v>
      </c>
      <c r="J47" s="4">
        <f>(H47/H6)</f>
        <v>3.7185437750832161E-4</v>
      </c>
      <c r="K47" s="4">
        <f t="shared" si="6"/>
        <v>1.2730541998458773</v>
      </c>
      <c r="L47" s="14">
        <f t="shared" si="7"/>
        <v>7.154879594423319E-2</v>
      </c>
    </row>
    <row r="48" spans="1:12" s="13" customFormat="1" ht="21" customHeight="1">
      <c r="A48" s="1" t="s">
        <v>90</v>
      </c>
      <c r="B48" s="2" t="s">
        <v>91</v>
      </c>
      <c r="C48" s="3">
        <v>24208.1</v>
      </c>
      <c r="D48" s="3">
        <v>12522.36</v>
      </c>
      <c r="E48" s="4">
        <f t="shared" si="4"/>
        <v>0.51727975347094568</v>
      </c>
      <c r="F48" s="4">
        <f>(D48/D6)</f>
        <v>3.9410318736030778E-2</v>
      </c>
      <c r="G48" s="3">
        <v>30448</v>
      </c>
      <c r="H48" s="3">
        <v>9727.74</v>
      </c>
      <c r="I48" s="4">
        <f t="shared" si="5"/>
        <v>0.31948699421965315</v>
      </c>
      <c r="J48" s="4">
        <f>(H48/H6)</f>
        <v>3.0972709155431117E-2</v>
      </c>
      <c r="K48" s="4">
        <f t="shared" si="6"/>
        <v>1.2872835828260214</v>
      </c>
      <c r="L48" s="14">
        <f t="shared" si="7"/>
        <v>0.19779275925129253</v>
      </c>
    </row>
    <row r="49" spans="1:12" s="13" customFormat="1" ht="21" customHeight="1">
      <c r="A49" s="5" t="s">
        <v>92</v>
      </c>
      <c r="B49" s="6" t="s">
        <v>93</v>
      </c>
      <c r="C49" s="7">
        <f>SUM(C50:C53)</f>
        <v>22646.789999999997</v>
      </c>
      <c r="D49" s="7">
        <f>SUM(D50:D53)</f>
        <v>5376.79</v>
      </c>
      <c r="E49" s="8">
        <f t="shared" si="4"/>
        <v>0.23741951949923149</v>
      </c>
      <c r="F49" s="8">
        <f>(D49/D6)</f>
        <v>1.6921810878836173E-2</v>
      </c>
      <c r="G49" s="7">
        <f>SUM(G50:G53)</f>
        <v>19075.18</v>
      </c>
      <c r="H49" s="7">
        <f>SUM(H50:H53)</f>
        <v>11762.109999999999</v>
      </c>
      <c r="I49" s="8">
        <f t="shared" si="5"/>
        <v>0.6166185587763785</v>
      </c>
      <c r="J49" s="8">
        <f>(H49/H6)</f>
        <v>3.7450056445195688E-2</v>
      </c>
      <c r="K49" s="8">
        <f t="shared" si="6"/>
        <v>0.45712801529657521</v>
      </c>
      <c r="L49" s="8">
        <f t="shared" si="7"/>
        <v>-0.37919903927714704</v>
      </c>
    </row>
    <row r="50" spans="1:12" s="13" customFormat="1" ht="21" customHeight="1">
      <c r="A50" s="1" t="s">
        <v>94</v>
      </c>
      <c r="B50" s="2" t="s">
        <v>95</v>
      </c>
      <c r="C50" s="3">
        <v>7626.25</v>
      </c>
      <c r="D50" s="3">
        <v>2404.19</v>
      </c>
      <c r="E50" s="4">
        <f t="shared" si="4"/>
        <v>0.31525192591378465</v>
      </c>
      <c r="F50" s="4">
        <f>(D50/D6)</f>
        <v>7.566456658487525E-3</v>
      </c>
      <c r="G50" s="3">
        <v>4448.96</v>
      </c>
      <c r="H50" s="3">
        <v>1810</v>
      </c>
      <c r="I50" s="4">
        <f t="shared" si="5"/>
        <v>0.40683665395957708</v>
      </c>
      <c r="J50" s="4">
        <f>(H50/H6)</f>
        <v>5.7629627818311675E-3</v>
      </c>
      <c r="K50" s="4">
        <f t="shared" si="6"/>
        <v>1.3282817679558012</v>
      </c>
      <c r="L50" s="4">
        <f t="shared" si="7"/>
        <v>-9.158472804579243E-2</v>
      </c>
    </row>
    <row r="51" spans="1:12" s="13" customFormat="1" ht="21" customHeight="1">
      <c r="A51" s="1" t="s">
        <v>96</v>
      </c>
      <c r="B51" s="2" t="s">
        <v>97</v>
      </c>
      <c r="C51" s="3">
        <v>430.3</v>
      </c>
      <c r="D51" s="3">
        <v>222.75</v>
      </c>
      <c r="E51" s="4">
        <f t="shared" si="4"/>
        <v>0.51766209621194514</v>
      </c>
      <c r="F51" s="4">
        <f>(D51/D6)</f>
        <v>7.0103786334611493E-4</v>
      </c>
      <c r="G51" s="3">
        <v>570.4</v>
      </c>
      <c r="H51" s="3">
        <v>186.99</v>
      </c>
      <c r="I51" s="4">
        <f t="shared" si="5"/>
        <v>0.32782258064516134</v>
      </c>
      <c r="J51" s="4">
        <f>(H51/H6)</f>
        <v>5.9536818263790619E-4</v>
      </c>
      <c r="K51" s="4">
        <f t="shared" si="6"/>
        <v>1.1912401732712978</v>
      </c>
      <c r="L51" s="4">
        <f t="shared" si="7"/>
        <v>0.1898395155667838</v>
      </c>
    </row>
    <row r="52" spans="1:12" s="13" customFormat="1" ht="21" customHeight="1">
      <c r="A52" s="1" t="s">
        <v>98</v>
      </c>
      <c r="B52" s="2" t="s">
        <v>99</v>
      </c>
      <c r="C52" s="3">
        <v>14011.14</v>
      </c>
      <c r="D52" s="3">
        <v>2509.96</v>
      </c>
      <c r="E52" s="4">
        <f t="shared" si="4"/>
        <v>0.1791403126369446</v>
      </c>
      <c r="F52" s="4">
        <f>(D52/D6)</f>
        <v>7.8993355577293596E-3</v>
      </c>
      <c r="G52" s="3">
        <v>13474.25</v>
      </c>
      <c r="H52" s="3">
        <v>9539.6299999999992</v>
      </c>
      <c r="I52" s="4">
        <f t="shared" si="5"/>
        <v>0.70798968402694018</v>
      </c>
      <c r="J52" s="4">
        <f>(H52/H6)</f>
        <v>3.0373774940574617E-2</v>
      </c>
      <c r="K52" s="4">
        <f t="shared" si="6"/>
        <v>0.26310873692166259</v>
      </c>
      <c r="L52" s="14">
        <f t="shared" si="7"/>
        <v>-0.52884937138999555</v>
      </c>
    </row>
    <row r="53" spans="1:12" s="13" customFormat="1" ht="21" customHeight="1">
      <c r="A53" s="1" t="s">
        <v>100</v>
      </c>
      <c r="B53" s="2" t="s">
        <v>101</v>
      </c>
      <c r="C53" s="3">
        <v>579.1</v>
      </c>
      <c r="D53" s="3">
        <v>239.89</v>
      </c>
      <c r="E53" s="4">
        <f t="shared" si="4"/>
        <v>0.41424624417199096</v>
      </c>
      <c r="F53" s="4">
        <f>(D53/D6)</f>
        <v>7.5498079927317394E-4</v>
      </c>
      <c r="G53" s="3">
        <v>581.57000000000005</v>
      </c>
      <c r="H53" s="3">
        <v>225.49</v>
      </c>
      <c r="I53" s="4">
        <f t="shared" si="5"/>
        <v>0.38772632701136578</v>
      </c>
      <c r="J53" s="4">
        <f>(H53/H6)</f>
        <v>7.179505401519945E-4</v>
      </c>
      <c r="K53" s="4">
        <f t="shared" si="6"/>
        <v>1.0638609250964566</v>
      </c>
      <c r="L53" s="14">
        <f t="shared" si="7"/>
        <v>2.6519917160625184E-2</v>
      </c>
    </row>
    <row r="54" spans="1:12" s="13" customFormat="1" ht="21" customHeight="1">
      <c r="A54" s="5" t="s">
        <v>102</v>
      </c>
      <c r="B54" s="6" t="s">
        <v>103</v>
      </c>
      <c r="C54" s="7">
        <f>SUM(C55:C55)</f>
        <v>2543.88</v>
      </c>
      <c r="D54" s="7">
        <f>SUM(D55:D55)</f>
        <v>1976.77</v>
      </c>
      <c r="E54" s="8">
        <f t="shared" si="4"/>
        <v>0.77706888689718068</v>
      </c>
      <c r="F54" s="8">
        <f>(D54/D6)</f>
        <v>6.2212822317696953E-3</v>
      </c>
      <c r="G54" s="7">
        <f>SUM(G55:G55)</f>
        <v>2503.65</v>
      </c>
      <c r="H54" s="7">
        <f>SUM(H55:H55)</f>
        <v>1697.22</v>
      </c>
      <c r="I54" s="8">
        <f t="shared" si="5"/>
        <v>0.67789826852794921</v>
      </c>
      <c r="J54" s="8">
        <f>(H54/H6)</f>
        <v>5.4038760732483399E-3</v>
      </c>
      <c r="K54" s="8">
        <f t="shared" si="6"/>
        <v>1.1647105266258941</v>
      </c>
      <c r="L54" s="15">
        <f t="shared" si="7"/>
        <v>9.9170618369231467E-2</v>
      </c>
    </row>
    <row r="55" spans="1:12" s="13" customFormat="1" ht="21" customHeight="1">
      <c r="A55" s="1" t="s">
        <v>104</v>
      </c>
      <c r="B55" s="2" t="s">
        <v>105</v>
      </c>
      <c r="C55" s="3">
        <v>2543.88</v>
      </c>
      <c r="D55" s="3">
        <v>1976.77</v>
      </c>
      <c r="E55" s="4">
        <f t="shared" si="4"/>
        <v>0.77706888689718068</v>
      </c>
      <c r="F55" s="4">
        <f>(D55/D6)</f>
        <v>6.2212822317696953E-3</v>
      </c>
      <c r="G55" s="3">
        <v>2503.65</v>
      </c>
      <c r="H55" s="3">
        <v>1697.22</v>
      </c>
      <c r="I55" s="4">
        <f t="shared" si="5"/>
        <v>0.67789826852794921</v>
      </c>
      <c r="J55" s="4">
        <f>(H55/H6)</f>
        <v>5.4038760732483399E-3</v>
      </c>
      <c r="K55" s="4">
        <f t="shared" si="6"/>
        <v>1.1647105266258941</v>
      </c>
      <c r="L55" s="4">
        <f t="shared" si="7"/>
        <v>9.9170618369231467E-2</v>
      </c>
    </row>
    <row r="56" spans="1:12" s="13" customFormat="1" ht="21" customHeight="1">
      <c r="A56" s="5" t="s">
        <v>106</v>
      </c>
      <c r="B56" s="6" t="s">
        <v>107</v>
      </c>
      <c r="C56" s="7">
        <f>SUM(C57:C57)</f>
        <v>3037.61</v>
      </c>
      <c r="D56" s="7">
        <f>SUM(D57:D57)</f>
        <v>1198.96</v>
      </c>
      <c r="E56" s="8">
        <f t="shared" si="4"/>
        <v>0.39470504771843651</v>
      </c>
      <c r="F56" s="8">
        <f>(D56/D6)</f>
        <v>3.7733618704262986E-3</v>
      </c>
      <c r="G56" s="7">
        <f>SUM(G57:G57)</f>
        <v>2297.8000000000002</v>
      </c>
      <c r="H56" s="7">
        <f>SUM(H57:H57)</f>
        <v>1228.21</v>
      </c>
      <c r="I56" s="8">
        <f t="shared" si="5"/>
        <v>0.53451562364000349</v>
      </c>
      <c r="J56" s="8">
        <f>(H56/H6)</f>
        <v>3.9105682421397012E-3</v>
      </c>
      <c r="K56" s="8">
        <f t="shared" si="6"/>
        <v>0.97618485438157965</v>
      </c>
      <c r="L56" s="15">
        <f t="shared" si="7"/>
        <v>-0.13981057592156698</v>
      </c>
    </row>
    <row r="57" spans="1:12" s="13" customFormat="1" ht="21" customHeight="1">
      <c r="A57" s="1" t="s">
        <v>108</v>
      </c>
      <c r="B57" s="2" t="s">
        <v>109</v>
      </c>
      <c r="C57" s="3">
        <v>3037.61</v>
      </c>
      <c r="D57" s="3">
        <v>1198.96</v>
      </c>
      <c r="E57" s="4">
        <f t="shared" si="4"/>
        <v>0.39470504771843651</v>
      </c>
      <c r="F57" s="4">
        <f>(D57/D6)</f>
        <v>3.7733618704262986E-3</v>
      </c>
      <c r="G57" s="3">
        <v>2297.8000000000002</v>
      </c>
      <c r="H57" s="3">
        <v>1228.21</v>
      </c>
      <c r="I57" s="4">
        <f t="shared" si="5"/>
        <v>0.53451562364000349</v>
      </c>
      <c r="J57" s="4">
        <f>(H57/H6)</f>
        <v>3.9105682421397012E-3</v>
      </c>
      <c r="K57" s="4">
        <f t="shared" si="6"/>
        <v>0.97618485438157965</v>
      </c>
      <c r="L57" s="4">
        <f t="shared" si="7"/>
        <v>-0.13981057592156698</v>
      </c>
    </row>
    <row r="58" spans="1:12" s="13" customFormat="1" ht="41.1" customHeight="1">
      <c r="A58" s="5" t="s">
        <v>110</v>
      </c>
      <c r="B58" s="6" t="s">
        <v>111</v>
      </c>
      <c r="C58" s="7">
        <f>SUM(C59:C59)</f>
        <v>8</v>
      </c>
      <c r="D58" s="7">
        <f>SUM(D59:D59)</f>
        <v>2.99</v>
      </c>
      <c r="E58" s="8">
        <f t="shared" si="4"/>
        <v>0.37375000000000003</v>
      </c>
      <c r="F58" s="8">
        <f>(D58/D6)</f>
        <v>9.4101154271824196E-6</v>
      </c>
      <c r="G58" s="7">
        <f>SUM(G59:G59)</f>
        <v>12</v>
      </c>
      <c r="H58" s="7">
        <f>SUM(H59:H59)</f>
        <v>6.13</v>
      </c>
      <c r="I58" s="8">
        <f t="shared" si="5"/>
        <v>0.51083333333333336</v>
      </c>
      <c r="J58" s="8">
        <f>(H58/H6)</f>
        <v>1.9517658482113291E-5</v>
      </c>
      <c r="K58" s="8">
        <f t="shared" si="6"/>
        <v>0.4877650897226754</v>
      </c>
      <c r="L58" s="8">
        <f t="shared" si="7"/>
        <v>-0.13708333333333333</v>
      </c>
    </row>
    <row r="59" spans="1:12" s="13" customFormat="1" ht="21" customHeight="1">
      <c r="A59" s="1" t="s">
        <v>112</v>
      </c>
      <c r="B59" s="2" t="s">
        <v>113</v>
      </c>
      <c r="C59" s="3">
        <v>8</v>
      </c>
      <c r="D59" s="3">
        <v>2.99</v>
      </c>
      <c r="E59" s="4">
        <f t="shared" si="4"/>
        <v>0.37375000000000003</v>
      </c>
      <c r="F59" s="4">
        <f>(D59/D6)</f>
        <v>9.4101154271824196E-6</v>
      </c>
      <c r="G59" s="3">
        <v>12</v>
      </c>
      <c r="H59" s="3">
        <v>6.13</v>
      </c>
      <c r="I59" s="4">
        <f t="shared" si="5"/>
        <v>0.51083333333333336</v>
      </c>
      <c r="J59" s="4">
        <f>(H59/H6)</f>
        <v>1.9517658482113291E-5</v>
      </c>
      <c r="K59" s="4">
        <f t="shared" si="6"/>
        <v>0.4877650897226754</v>
      </c>
      <c r="L59" s="4">
        <f t="shared" si="7"/>
        <v>-0.13708333333333333</v>
      </c>
    </row>
    <row r="60" spans="1:12" s="13" customFormat="1" ht="60.95" customHeight="1">
      <c r="A60" s="5" t="s">
        <v>114</v>
      </c>
      <c r="B60" s="6" t="s">
        <v>115</v>
      </c>
      <c r="C60" s="7">
        <f>SUM(C61:C63)</f>
        <v>0</v>
      </c>
      <c r="D60" s="7">
        <f>SUM(D61:D63)</f>
        <v>0</v>
      </c>
      <c r="E60" s="8" t="e">
        <f t="shared" si="4"/>
        <v>#DIV/0!</v>
      </c>
      <c r="F60" s="8">
        <f>(D60/D6)</f>
        <v>0</v>
      </c>
      <c r="G60" s="7">
        <f>SUM(G61:G63)</f>
        <v>305.2</v>
      </c>
      <c r="H60" s="7">
        <f>SUM(H61:H63)</f>
        <v>152.6</v>
      </c>
      <c r="I60" s="4">
        <f t="shared" si="5"/>
        <v>0.5</v>
      </c>
      <c r="J60" s="4">
        <f>(H60/H7)</f>
        <v>3.867422917648728E-3</v>
      </c>
      <c r="K60" s="4">
        <f t="shared" si="6"/>
        <v>0</v>
      </c>
      <c r="L60" s="4" t="e">
        <f t="shared" si="7"/>
        <v>#DIV/0!</v>
      </c>
    </row>
    <row r="61" spans="1:12" s="13" customFormat="1" ht="41.1" customHeight="1">
      <c r="A61" s="1" t="s">
        <v>116</v>
      </c>
      <c r="B61" s="2" t="s">
        <v>117</v>
      </c>
      <c r="C61" s="3"/>
      <c r="D61" s="3"/>
      <c r="E61" s="4"/>
      <c r="F61" s="4"/>
      <c r="G61" s="3"/>
      <c r="H61" s="3"/>
      <c r="I61" s="4"/>
      <c r="J61" s="4"/>
      <c r="K61" s="4"/>
      <c r="L61" s="4"/>
    </row>
    <row r="62" spans="1:12" s="13" customFormat="1" ht="21" customHeight="1">
      <c r="A62" s="1" t="s">
        <v>118</v>
      </c>
      <c r="B62" s="2" t="s">
        <v>119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120</v>
      </c>
      <c r="B63" s="2" t="s">
        <v>121</v>
      </c>
      <c r="C63" s="3"/>
      <c r="D63" s="3"/>
      <c r="E63" s="8" t="e">
        <f t="shared" ref="E63" si="8">(D63/C63)</f>
        <v>#DIV/0!</v>
      </c>
      <c r="F63" s="8">
        <f>(D63/D6)</f>
        <v>0</v>
      </c>
      <c r="G63" s="3">
        <v>305.2</v>
      </c>
      <c r="H63" s="3">
        <v>152.6</v>
      </c>
      <c r="I63" s="4">
        <f t="shared" ref="I63" si="9">(H63/G63)</f>
        <v>0.5</v>
      </c>
      <c r="J63" s="4">
        <f>(H63/H10)</f>
        <v>9.3940007670330894E-3</v>
      </c>
      <c r="K63" s="4">
        <f t="shared" ref="K63" si="10">(D63/H63)</f>
        <v>0</v>
      </c>
      <c r="L63" s="4" t="e">
        <f t="shared" ref="L63" si="11">(E63-I63)</f>
        <v>#DIV/0!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2020-07-10T07:49:55Z</cp:lastPrinted>
  <dcterms:created xsi:type="dcterms:W3CDTF">2017-03-10T06:35:34Z</dcterms:created>
  <dcterms:modified xsi:type="dcterms:W3CDTF">2021-07-19T13:14:11Z</dcterms:modified>
</cp:coreProperties>
</file>