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Таблица!$C$6:$L$63</definedName>
  </definedNames>
  <calcPr calcId="125725"/>
</workbook>
</file>

<file path=xl/calcChain.xml><?xml version="1.0" encoding="utf-8"?>
<calcChain xmlns="http://schemas.openxmlformats.org/spreadsheetml/2006/main">
  <c r="H6" i="1"/>
  <c r="G6"/>
  <c r="H60"/>
  <c r="J60" s="1"/>
  <c r="G60"/>
  <c r="K63"/>
  <c r="K60"/>
  <c r="J63"/>
  <c r="I63"/>
  <c r="I60"/>
  <c r="I59"/>
  <c r="G37"/>
  <c r="H37"/>
  <c r="K37" s="1"/>
  <c r="J42"/>
  <c r="I42"/>
  <c r="K38"/>
  <c r="J38"/>
  <c r="J37"/>
  <c r="I38"/>
  <c r="F63"/>
  <c r="E63"/>
  <c r="L63" s="1"/>
  <c r="E60"/>
  <c r="C60"/>
  <c r="D60"/>
  <c r="D37"/>
  <c r="C37"/>
  <c r="F38"/>
  <c r="E38"/>
  <c r="L38" s="1"/>
  <c r="L60" l="1"/>
  <c r="E37"/>
  <c r="K42"/>
  <c r="E42"/>
  <c r="L42" s="1"/>
  <c r="H58"/>
  <c r="H56"/>
  <c r="H54"/>
  <c r="H49"/>
  <c r="H45"/>
  <c r="H39"/>
  <c r="H32"/>
  <c r="H23"/>
  <c r="H18"/>
  <c r="H16"/>
  <c r="H7"/>
  <c r="G58"/>
  <c r="G56"/>
  <c r="G54"/>
  <c r="G49"/>
  <c r="G45"/>
  <c r="G39"/>
  <c r="G32"/>
  <c r="G23"/>
  <c r="G18"/>
  <c r="G16"/>
  <c r="G7"/>
  <c r="D58"/>
  <c r="D56"/>
  <c r="D54"/>
  <c r="D49"/>
  <c r="D45"/>
  <c r="D39"/>
  <c r="D32"/>
  <c r="D23"/>
  <c r="D18"/>
  <c r="D16"/>
  <c r="D7"/>
  <c r="F37" s="1"/>
  <c r="C58"/>
  <c r="C56"/>
  <c r="C54"/>
  <c r="C49"/>
  <c r="C45"/>
  <c r="C39"/>
  <c r="C32"/>
  <c r="C23"/>
  <c r="C18"/>
  <c r="C16"/>
  <c r="C7"/>
  <c r="E59"/>
  <c r="E57"/>
  <c r="E55"/>
  <c r="E53"/>
  <c r="E52"/>
  <c r="E51"/>
  <c r="E50"/>
  <c r="E48"/>
  <c r="E47"/>
  <c r="E46"/>
  <c r="E44"/>
  <c r="E43"/>
  <c r="E41"/>
  <c r="E40"/>
  <c r="E36"/>
  <c r="E35"/>
  <c r="E34"/>
  <c r="E33"/>
  <c r="E31"/>
  <c r="E30"/>
  <c r="E29"/>
  <c r="E28"/>
  <c r="E27"/>
  <c r="E26"/>
  <c r="E25"/>
  <c r="E24"/>
  <c r="E22"/>
  <c r="E21"/>
  <c r="E20"/>
  <c r="E19"/>
  <c r="E17"/>
  <c r="E15"/>
  <c r="E14"/>
  <c r="E13"/>
  <c r="E12"/>
  <c r="E11"/>
  <c r="E10"/>
  <c r="E9"/>
  <c r="E8"/>
  <c r="I57"/>
  <c r="I55"/>
  <c r="I53"/>
  <c r="I52"/>
  <c r="I51"/>
  <c r="I50"/>
  <c r="I48"/>
  <c r="I47"/>
  <c r="I46"/>
  <c r="I44"/>
  <c r="I43"/>
  <c r="I41"/>
  <c r="I40"/>
  <c r="I36"/>
  <c r="I35"/>
  <c r="I34"/>
  <c r="I33"/>
  <c r="I31"/>
  <c r="I30"/>
  <c r="L30" s="1"/>
  <c r="I29"/>
  <c r="I28"/>
  <c r="I27"/>
  <c r="I26"/>
  <c r="L26" s="1"/>
  <c r="I25"/>
  <c r="I24"/>
  <c r="I22"/>
  <c r="I21"/>
  <c r="L21" s="1"/>
  <c r="I20"/>
  <c r="I19"/>
  <c r="I17"/>
  <c r="I15"/>
  <c r="I14"/>
  <c r="I13"/>
  <c r="I12"/>
  <c r="I11"/>
  <c r="I10"/>
  <c r="I9"/>
  <c r="I8"/>
  <c r="K59"/>
  <c r="K57"/>
  <c r="K55"/>
  <c r="K53"/>
  <c r="K52"/>
  <c r="K51"/>
  <c r="K50"/>
  <c r="K48"/>
  <c r="K47"/>
  <c r="K46"/>
  <c r="K44"/>
  <c r="K43"/>
  <c r="K41"/>
  <c r="K40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C6" l="1"/>
  <c r="F60"/>
  <c r="D6"/>
  <c r="F33" s="1"/>
  <c r="F42"/>
  <c r="L9"/>
  <c r="L13"/>
  <c r="L27"/>
  <c r="L22"/>
  <c r="L59"/>
  <c r="L52"/>
  <c r="L48"/>
  <c r="L47"/>
  <c r="L35"/>
  <c r="L34"/>
  <c r="L25"/>
  <c r="L19"/>
  <c r="L17"/>
  <c r="L14"/>
  <c r="K58"/>
  <c r="L44"/>
  <c r="L11"/>
  <c r="L15"/>
  <c r="L10"/>
  <c r="L53"/>
  <c r="L57"/>
  <c r="L55"/>
  <c r="L51"/>
  <c r="L50"/>
  <c r="L46"/>
  <c r="J58"/>
  <c r="L43"/>
  <c r="L40"/>
  <c r="L36"/>
  <c r="L33"/>
  <c r="L31"/>
  <c r="L29"/>
  <c r="L24"/>
  <c r="E58"/>
  <c r="K16"/>
  <c r="K7"/>
  <c r="E32"/>
  <c r="E16"/>
  <c r="I58"/>
  <c r="I56"/>
  <c r="K56"/>
  <c r="E56"/>
  <c r="I54"/>
  <c r="K54"/>
  <c r="E54"/>
  <c r="I49"/>
  <c r="K49"/>
  <c r="E49"/>
  <c r="I45"/>
  <c r="K45"/>
  <c r="E45"/>
  <c r="I39"/>
  <c r="K39"/>
  <c r="E39"/>
  <c r="I32"/>
  <c r="K32"/>
  <c r="I23"/>
  <c r="K23"/>
  <c r="E23"/>
  <c r="I18"/>
  <c r="K18"/>
  <c r="E18"/>
  <c r="I16"/>
  <c r="I7"/>
  <c r="E7"/>
  <c r="L41"/>
  <c r="L28"/>
  <c r="L20"/>
  <c r="L12"/>
  <c r="L8"/>
  <c r="F52" l="1"/>
  <c r="L16"/>
  <c r="F17"/>
  <c r="F32"/>
  <c r="J29"/>
  <c r="J31"/>
  <c r="J46"/>
  <c r="J25"/>
  <c r="J52"/>
  <c r="J20"/>
  <c r="J56"/>
  <c r="J43"/>
  <c r="J30"/>
  <c r="J55"/>
  <c r="J57"/>
  <c r="J45"/>
  <c r="J50"/>
  <c r="J59"/>
  <c r="J24"/>
  <c r="J8"/>
  <c r="J9"/>
  <c r="J34"/>
  <c r="J27"/>
  <c r="J36"/>
  <c r="J21"/>
  <c r="J22"/>
  <c r="J18"/>
  <c r="J7"/>
  <c r="J15"/>
  <c r="J54"/>
  <c r="J35"/>
  <c r="J19"/>
  <c r="J47"/>
  <c r="J28"/>
  <c r="J39"/>
  <c r="J12"/>
  <c r="J40"/>
  <c r="J13"/>
  <c r="J33"/>
  <c r="J10"/>
  <c r="J26"/>
  <c r="J53"/>
  <c r="I6"/>
  <c r="J41"/>
  <c r="J23"/>
  <c r="J51"/>
  <c r="J32"/>
  <c r="J48"/>
  <c r="J16"/>
  <c r="J49"/>
  <c r="J17"/>
  <c r="J44"/>
  <c r="J14"/>
  <c r="J11"/>
  <c r="L58"/>
  <c r="F26"/>
  <c r="F50"/>
  <c r="F15"/>
  <c r="F40"/>
  <c r="F51"/>
  <c r="F57"/>
  <c r="F46"/>
  <c r="F16"/>
  <c r="F39"/>
  <c r="K6"/>
  <c r="F11"/>
  <c r="F21"/>
  <c r="F22"/>
  <c r="F27"/>
  <c r="F36"/>
  <c r="F9"/>
  <c r="F45"/>
  <c r="F10"/>
  <c r="F31"/>
  <c r="F55"/>
  <c r="F20"/>
  <c r="F48"/>
  <c r="F49"/>
  <c r="F30"/>
  <c r="F14"/>
  <c r="F54"/>
  <c r="F35"/>
  <c r="F19"/>
  <c r="F59"/>
  <c r="F43"/>
  <c r="F24"/>
  <c r="F8"/>
  <c r="F56"/>
  <c r="F25"/>
  <c r="F13"/>
  <c r="E6"/>
  <c r="L6" s="1"/>
  <c r="F53"/>
  <c r="F34"/>
  <c r="F18"/>
  <c r="F58"/>
  <c r="F41"/>
  <c r="F23"/>
  <c r="F7"/>
  <c r="F47"/>
  <c r="F28"/>
  <c r="F12"/>
  <c r="F44"/>
  <c r="F29"/>
  <c r="L32"/>
  <c r="L56"/>
  <c r="L54"/>
  <c r="L49"/>
  <c r="L45"/>
  <c r="L39"/>
  <c r="L23"/>
  <c r="L18"/>
  <c r="L7"/>
  <c r="I37"/>
  <c r="L37" s="1"/>
</calcChain>
</file>

<file path=xl/sharedStrings.xml><?xml version="1.0" encoding="utf-8"?>
<sst xmlns="http://schemas.openxmlformats.org/spreadsheetml/2006/main" count="128" uniqueCount="128">
  <si>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</si>
  <si>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</si>
  <si>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</si>
  <si>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</si>
  <si>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</si>
  <si>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</si>
  <si>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</si>
  <si>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</si>
  <si>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</si>
  <si>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</si>
  <si>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</si>
  <si>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</si>
  <si>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</si>
  <si>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</si>
  <si>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</si>
  <si>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</si>
  <si>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</si>
  <si>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</si>
  <si>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</si>
  <si>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</si>
  <si>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</si>
  <si>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</si>
  <si>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</si>
  <si>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</si>
  <si>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</si>
  <si>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</si>
  <si>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</si>
  <si>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</si>
  <si>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</si>
  <si>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</si>
  <si>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</si>
  <si>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</si>
  <si>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</si>
  <si>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</si>
  <si>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</si>
  <si>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</si>
  <si>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</si>
  <si>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</si>
  <si>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</si>
  <si>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</si>
  <si>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</si>
  <si>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</si>
  <si>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</si>
  <si>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</si>
  <si>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</si>
  <si>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</si>
  <si>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</si>
  <si>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</si>
  <si>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</si>
  <si>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</si>
  <si>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</si>
  <si>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</si>
  <si>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</si>
  <si>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</si>
  <si>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</si>
  <si>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</si>
  <si>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</si>
  <si>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</si>
  <si>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</si>
  <si>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</si>
  <si>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</si>
  <si>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</si>
  <si>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</si>
  <si>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</si>
  <si>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</si>
  <si>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</si>
  <si>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</si>
  <si>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</si>
  <si>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</si>
  <si>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</si>
  <si>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</si>
  <si>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</si>
  <si>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</si>
  <si>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</si>
  <si>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</si>
  <si>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</si>
  <si>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</si>
  <si>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</si>
  <si>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</si>
  <si>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</si>
  <si>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</si>
  <si>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</si>
  <si>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</si>
  <si>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</si>
  <si>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</si>
  <si>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</si>
  <si>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</si>
  <si>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</si>
  <si>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</si>
  <si>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</si>
  <si>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</si>
  <si>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</si>
  <si>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</si>
  <si>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</si>
  <si>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</si>
  <si>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</si>
  <si>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</si>
  <si>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</si>
  <si>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</si>
  <si>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</si>
  <si>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</si>
  <si>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</si>
  <si>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</si>
  <si>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</si>
  <si>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</si>
  <si>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</si>
  <si>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</si>
  <si>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</si>
  <si>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</si>
  <si>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</si>
  <si>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</si>
  <si>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</si>
  <si>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</si>
  <si>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</si>
  <si>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</si>
  <si>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</si>
  <si>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</si>
  <si>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</si>
  <si>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</si>
  <si>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</si>
  <si>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</si>
  <si>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</si>
  <si>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 xml:space="preserve">Дополнительное образование </t>
  </si>
  <si>
    <t>ОХРАНА ОКРУЖАЮЩЕЙ СРЕДЫ</t>
  </si>
  <si>
    <t>Сбор,удаление отходов и очистка сточных вод</t>
  </si>
  <si>
    <t>Информация об исполнении за январь-май месяц 2021 года, 2020 года в разрезе разделов, подразделов классификации расходов</t>
  </si>
  <si>
    <t>за январь-май месяц 2021 года</t>
  </si>
  <si>
    <t>Анализ исполнения расходов бюджета Тоншаевского муниципального округа)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</si>
</sst>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3"/>
  <sheetViews>
    <sheetView tabSelected="1" workbookViewId="0">
      <selection activeCell="A2" sqref="A2:O2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8" t="s">
        <v>127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>
      <c r="A2" s="20" t="s">
        <v>125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>
      <c r="A4" s="21" t="s">
        <v>0</v>
      </c>
      <c r="B4" s="22" t="s">
        <v>1</v>
      </c>
      <c r="C4" s="24" t="s">
        <v>126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>
      <c r="A6" s="1" t="s">
        <v>13</v>
      </c>
      <c r="B6" s="2"/>
      <c r="C6" s="3">
        <f>(C7+C16+C18+C23+C32+C37+C39+C45+C49+C54+C58+C56+C60)</f>
        <v>713718.11</v>
      </c>
      <c r="D6" s="3">
        <f>(D7+D16+D18+D23+D32+D37+D39+D45+D49+D54+D58+D56+D60)</f>
        <v>250701.00000000003</v>
      </c>
      <c r="E6" s="4">
        <f t="shared" ref="E6:E39" si="0">(D6/C6)</f>
        <v>0.35126052777335304</v>
      </c>
      <c r="F6" s="4">
        <v>1</v>
      </c>
      <c r="G6" s="3">
        <f>(G7+G16+G18+G23+G32+G37+G39+G45+G49+G54+G58+G56+G60)</f>
        <v>849043.05000000016</v>
      </c>
      <c r="H6" s="3">
        <f>(H7+H16+H18+H23+H32+H37+H39+H45+H49+H54+H58+H56+H60)</f>
        <v>239768.67</v>
      </c>
      <c r="I6" s="4">
        <f t="shared" ref="I6:I39" si="1">(H6/G6)</f>
        <v>0.2823987193582233</v>
      </c>
      <c r="J6" s="4">
        <v>1</v>
      </c>
      <c r="K6" s="4">
        <f t="shared" ref="K6:K39" si="2">(D6/H6)</f>
        <v>1.045595323192142</v>
      </c>
      <c r="L6" s="14">
        <f t="shared" ref="L6:L39" si="3">(E6-I6)</f>
        <v>6.8861808415129733E-2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77946.559999999998</v>
      </c>
      <c r="D7" s="7">
        <f>SUM(D8:D15)</f>
        <v>31178.53</v>
      </c>
      <c r="E7" s="8">
        <f t="shared" si="0"/>
        <v>0.39999879404556149</v>
      </c>
      <c r="F7" s="8">
        <f>(D7/D6)</f>
        <v>0.12436539942002622</v>
      </c>
      <c r="G7" s="7">
        <f>SUM(G8:G15)</f>
        <v>79294.19</v>
      </c>
      <c r="H7" s="7">
        <f>SUM(H8:H15)</f>
        <v>32455.65</v>
      </c>
      <c r="I7" s="8">
        <f t="shared" si="1"/>
        <v>0.40930678527644965</v>
      </c>
      <c r="J7" s="8">
        <f>(H7/H6)</f>
        <v>0.13536234738258338</v>
      </c>
      <c r="K7" s="8">
        <f t="shared" si="2"/>
        <v>0.96065030279781782</v>
      </c>
      <c r="L7" s="15">
        <f t="shared" si="3"/>
        <v>-9.3079912308881574E-3</v>
      </c>
    </row>
    <row r="8" spans="1:15" s="13" customFormat="1" ht="41.1" customHeight="1">
      <c r="A8" s="1" t="s">
        <v>16</v>
      </c>
      <c r="B8" s="2" t="s">
        <v>17</v>
      </c>
      <c r="C8" s="3">
        <v>1785.51</v>
      </c>
      <c r="D8" s="3">
        <v>765.92</v>
      </c>
      <c r="E8" s="4">
        <f t="shared" si="0"/>
        <v>0.42896427351288985</v>
      </c>
      <c r="F8" s="4">
        <f>(D8/D6)</f>
        <v>3.0551134618529638E-3</v>
      </c>
      <c r="G8" s="3">
        <v>6104.6</v>
      </c>
      <c r="H8" s="3">
        <v>2431.7199999999998</v>
      </c>
      <c r="I8" s="4">
        <f t="shared" si="1"/>
        <v>0.39834223372538735</v>
      </c>
      <c r="J8" s="4">
        <f>(H8/H6)</f>
        <v>1.0141942231234796E-2</v>
      </c>
      <c r="K8" s="4">
        <f t="shared" si="2"/>
        <v>0.31497047357426022</v>
      </c>
      <c r="L8" s="14">
        <f t="shared" si="3"/>
        <v>3.0622039787502497E-2</v>
      </c>
    </row>
    <row r="9" spans="1:15" s="13" customFormat="1" ht="60.95" customHeight="1">
      <c r="A9" s="1" t="s">
        <v>18</v>
      </c>
      <c r="B9" s="2" t="s">
        <v>19</v>
      </c>
      <c r="C9" s="3">
        <v>1772.56</v>
      </c>
      <c r="D9" s="3">
        <v>534.79</v>
      </c>
      <c r="E9" s="4">
        <f t="shared" si="0"/>
        <v>0.30170487881933472</v>
      </c>
      <c r="F9" s="4">
        <f>(D9/D6)</f>
        <v>2.133178567297298E-3</v>
      </c>
      <c r="G9" s="3">
        <v>1004.9</v>
      </c>
      <c r="H9" s="3">
        <v>385.16</v>
      </c>
      <c r="I9" s="4">
        <f t="shared" si="1"/>
        <v>0.38328191859886557</v>
      </c>
      <c r="J9" s="4">
        <f>(H9/H6)</f>
        <v>1.606381684479461E-3</v>
      </c>
      <c r="K9" s="4">
        <f t="shared" si="2"/>
        <v>1.3884879011319968</v>
      </c>
      <c r="L9" s="14">
        <f t="shared" si="3"/>
        <v>-8.1577039779530847E-2</v>
      </c>
    </row>
    <row r="10" spans="1:15" s="13" customFormat="1" ht="60.95" customHeight="1">
      <c r="A10" s="1" t="s">
        <v>20</v>
      </c>
      <c r="B10" s="2" t="s">
        <v>21</v>
      </c>
      <c r="C10" s="3">
        <v>35941.040000000001</v>
      </c>
      <c r="D10" s="3">
        <v>14219.91</v>
      </c>
      <c r="E10" s="4">
        <f t="shared" si="0"/>
        <v>0.39564547937399697</v>
      </c>
      <c r="F10" s="4">
        <f>(D10/D6)</f>
        <v>5.6720595450357195E-2</v>
      </c>
      <c r="G10" s="3">
        <v>32430.28</v>
      </c>
      <c r="H10" s="3">
        <v>13046.84</v>
      </c>
      <c r="I10" s="4">
        <f t="shared" si="1"/>
        <v>0.40230426625980414</v>
      </c>
      <c r="J10" s="4">
        <f>(H10/H6)</f>
        <v>5.4414281899299019E-2</v>
      </c>
      <c r="K10" s="4">
        <f t="shared" si="2"/>
        <v>1.0899121932973808</v>
      </c>
      <c r="L10" s="14">
        <f t="shared" si="3"/>
        <v>-6.6587868858071775E-3</v>
      </c>
    </row>
    <row r="11" spans="1:15" s="13" customFormat="1" ht="21" customHeight="1">
      <c r="A11" s="1" t="s">
        <v>22</v>
      </c>
      <c r="B11" s="2" t="s">
        <v>23</v>
      </c>
      <c r="C11" s="3">
        <v>16.3</v>
      </c>
      <c r="D11" s="3"/>
      <c r="E11" s="4">
        <f t="shared" si="0"/>
        <v>0</v>
      </c>
      <c r="F11" s="4">
        <f>(D11/D6)</f>
        <v>0</v>
      </c>
      <c r="G11" s="3">
        <v>17.7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9521.7000000000007</v>
      </c>
      <c r="D12" s="3">
        <v>3846.8</v>
      </c>
      <c r="E12" s="4">
        <f t="shared" si="0"/>
        <v>0.40400348677232006</v>
      </c>
      <c r="F12" s="4">
        <f>(D12/D6)</f>
        <v>1.5344174933486502E-2</v>
      </c>
      <c r="G12" s="3">
        <v>9935.66</v>
      </c>
      <c r="H12" s="3">
        <v>3802.74</v>
      </c>
      <c r="I12" s="4">
        <f t="shared" si="1"/>
        <v>0.38273652681351816</v>
      </c>
      <c r="J12" s="4">
        <f>(H12/H6)</f>
        <v>1.5860037093253256E-2</v>
      </c>
      <c r="K12" s="4">
        <f t="shared" si="2"/>
        <v>1.0115863824505489</v>
      </c>
      <c r="L12" s="14">
        <f t="shared" si="3"/>
        <v>2.1266959958801901E-2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974.24</v>
      </c>
      <c r="D14" s="3"/>
      <c r="E14" s="4">
        <f t="shared" si="0"/>
        <v>0</v>
      </c>
      <c r="F14" s="4">
        <f>(D14/D6)</f>
        <v>0</v>
      </c>
      <c r="G14" s="3">
        <v>545.5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27935.21</v>
      </c>
      <c r="D15" s="3">
        <v>11811.11</v>
      </c>
      <c r="E15" s="4">
        <f t="shared" si="0"/>
        <v>0.42280369469211082</v>
      </c>
      <c r="F15" s="4">
        <f>(D15/D6)</f>
        <v>4.7112337007032282E-2</v>
      </c>
      <c r="G15" s="3">
        <v>29255.55</v>
      </c>
      <c r="H15" s="3">
        <v>12789.19</v>
      </c>
      <c r="I15" s="4">
        <f t="shared" si="1"/>
        <v>0.43715431772774743</v>
      </c>
      <c r="J15" s="4">
        <f>(H15/H6)</f>
        <v>5.3339704474316851E-2</v>
      </c>
      <c r="K15" s="4">
        <f t="shared" si="2"/>
        <v>0.92352291270987452</v>
      </c>
      <c r="L15" s="14">
        <f t="shared" si="3"/>
        <v>-1.4350623035636612E-2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704</v>
      </c>
      <c r="D16" s="7">
        <f>SUM(D17:D17)</f>
        <v>271.24</v>
      </c>
      <c r="E16" s="8">
        <f t="shared" si="0"/>
        <v>0.38528409090909094</v>
      </c>
      <c r="F16" s="8">
        <f>(D16/D6)</f>
        <v>1.0819262787144844E-3</v>
      </c>
      <c r="G16" s="7">
        <f>SUM(G17:G17)</f>
        <v>971.6</v>
      </c>
      <c r="H16" s="7">
        <f>SUM(H17:H17)</f>
        <v>328.47</v>
      </c>
      <c r="I16" s="8">
        <f t="shared" si="1"/>
        <v>0.33807122272540141</v>
      </c>
      <c r="J16" s="8">
        <f>(H16/H6)</f>
        <v>1.3699454561765722E-3</v>
      </c>
      <c r="K16" s="8">
        <f t="shared" si="2"/>
        <v>0.82576795445550577</v>
      </c>
      <c r="L16" s="8">
        <f t="shared" si="3"/>
        <v>4.7212868183689527E-2</v>
      </c>
    </row>
    <row r="17" spans="1:12" s="13" customFormat="1" ht="21" customHeight="1">
      <c r="A17" s="1" t="s">
        <v>34</v>
      </c>
      <c r="B17" s="2" t="s">
        <v>35</v>
      </c>
      <c r="C17" s="3">
        <v>704</v>
      </c>
      <c r="D17" s="3">
        <v>271.24</v>
      </c>
      <c r="E17" s="4">
        <f t="shared" si="0"/>
        <v>0.38528409090909094</v>
      </c>
      <c r="F17" s="4">
        <f>(D17/D6)</f>
        <v>1.0819262787144844E-3</v>
      </c>
      <c r="G17" s="3">
        <v>971.6</v>
      </c>
      <c r="H17" s="3">
        <v>328.47</v>
      </c>
      <c r="I17" s="4">
        <f t="shared" si="1"/>
        <v>0.33807122272540141</v>
      </c>
      <c r="J17" s="4">
        <f>(H17/H6)</f>
        <v>1.3699454561765722E-3</v>
      </c>
      <c r="K17" s="4">
        <f t="shared" si="2"/>
        <v>0.82576795445550577</v>
      </c>
      <c r="L17" s="4">
        <f t="shared" si="3"/>
        <v>4.7212868183689527E-2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13669.779999999999</v>
      </c>
      <c r="D18" s="7">
        <f>SUM(D19:D22)</f>
        <v>5048.08</v>
      </c>
      <c r="E18" s="8">
        <f t="shared" si="0"/>
        <v>0.3692875818045353</v>
      </c>
      <c r="F18" s="8">
        <f>(D18/D6)</f>
        <v>2.0135859051220374E-2</v>
      </c>
      <c r="G18" s="7">
        <f>SUM(G19:G22)</f>
        <v>13431.310000000001</v>
      </c>
      <c r="H18" s="7">
        <f>SUM(H19:H22)</f>
        <v>4627.04</v>
      </c>
      <c r="I18" s="8">
        <f t="shared" si="1"/>
        <v>0.34449655320292655</v>
      </c>
      <c r="J18" s="8">
        <f>(H18/H6)</f>
        <v>1.9297934129592492E-2</v>
      </c>
      <c r="K18" s="8">
        <f t="shared" si="2"/>
        <v>1.0909955392648432</v>
      </c>
      <c r="L18" s="15">
        <f t="shared" si="3"/>
        <v>2.4791028601608756E-2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5587.59</v>
      </c>
      <c r="D20" s="3">
        <v>2260.92</v>
      </c>
      <c r="E20" s="4">
        <f t="shared" si="0"/>
        <v>0.40463240860549898</v>
      </c>
      <c r="F20" s="4">
        <f>(D20/D6)</f>
        <v>9.018392427632917E-3</v>
      </c>
      <c r="G20" s="3">
        <v>5438.68</v>
      </c>
      <c r="H20" s="3">
        <v>2254.9299999999998</v>
      </c>
      <c r="I20" s="4">
        <f t="shared" si="1"/>
        <v>0.41460979502379247</v>
      </c>
      <c r="J20" s="4">
        <f>(H20/H6)</f>
        <v>9.4046065317874919E-3</v>
      </c>
      <c r="K20" s="4">
        <f t="shared" si="2"/>
        <v>1.0026564017508306</v>
      </c>
      <c r="L20" s="14">
        <f t="shared" si="3"/>
        <v>-9.9773864182934879E-3</v>
      </c>
    </row>
    <row r="21" spans="1:12" s="13" customFormat="1" ht="21" customHeight="1">
      <c r="A21" s="1" t="s">
        <v>42</v>
      </c>
      <c r="B21" s="2" t="s">
        <v>43</v>
      </c>
      <c r="C21" s="3">
        <v>8082.19</v>
      </c>
      <c r="D21" s="3">
        <v>2787.16</v>
      </c>
      <c r="E21" s="4">
        <f t="shared" si="0"/>
        <v>0.34485207598435574</v>
      </c>
      <c r="F21" s="4">
        <f>(D21/D6)</f>
        <v>1.1117466623587459E-2</v>
      </c>
      <c r="G21" s="3">
        <v>7992.63</v>
      </c>
      <c r="H21" s="3">
        <v>2372.11</v>
      </c>
      <c r="I21" s="4">
        <f t="shared" si="1"/>
        <v>0.2967871651759183</v>
      </c>
      <c r="J21" s="4">
        <f>(H21/H6)</f>
        <v>9.8933275978050003E-3</v>
      </c>
      <c r="K21" s="4">
        <f t="shared" si="2"/>
        <v>1.1749708065814821</v>
      </c>
      <c r="L21" s="4">
        <f t="shared" si="3"/>
        <v>4.8064910808437444E-2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f>SUM(C24:C31)</f>
        <v>54993.83</v>
      </c>
      <c r="D23" s="7">
        <f>SUM(D24:D31)</f>
        <v>15307.12</v>
      </c>
      <c r="E23" s="8">
        <f t="shared" si="0"/>
        <v>0.2783424976947414</v>
      </c>
      <c r="F23" s="8">
        <f>(D23/D6)</f>
        <v>6.1057275399779017E-2</v>
      </c>
      <c r="G23" s="7">
        <f>SUM(G24:G31)</f>
        <v>61860.82</v>
      </c>
      <c r="H23" s="7">
        <f>SUM(H24:H31)</f>
        <v>9330.0300000000007</v>
      </c>
      <c r="I23" s="8">
        <f t="shared" si="1"/>
        <v>0.150822927985759</v>
      </c>
      <c r="J23" s="8">
        <f>(H23/H6)</f>
        <v>3.8912631913085229E-2</v>
      </c>
      <c r="K23" s="8">
        <f t="shared" si="2"/>
        <v>1.6406292369906634</v>
      </c>
      <c r="L23" s="15">
        <f t="shared" si="3"/>
        <v>0.1275195697089824</v>
      </c>
    </row>
    <row r="24" spans="1:12" s="13" customFormat="1" ht="21" customHeight="1">
      <c r="A24" s="1" t="s">
        <v>48</v>
      </c>
      <c r="B24" s="2" t="s">
        <v>49</v>
      </c>
      <c r="C24" s="3"/>
      <c r="D24" s="3"/>
      <c r="E24" s="4" t="e">
        <f t="shared" si="0"/>
        <v>#DIV/0!</v>
      </c>
      <c r="F24" s="4">
        <f>(D24/D6)</f>
        <v>0</v>
      </c>
      <c r="G24" s="3">
        <v>528.72</v>
      </c>
      <c r="H24" s="3">
        <v>46.62</v>
      </c>
      <c r="I24" s="4">
        <f t="shared" si="1"/>
        <v>8.8175215615070343E-2</v>
      </c>
      <c r="J24" s="4">
        <f>(H24/H6)</f>
        <v>1.9443741336180409E-4</v>
      </c>
      <c r="K24" s="4">
        <f t="shared" si="2"/>
        <v>0</v>
      </c>
      <c r="L24" s="14" t="e">
        <f t="shared" si="3"/>
        <v>#DIV/0!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8644.0400000000009</v>
      </c>
      <c r="D26" s="3">
        <v>5399.05</v>
      </c>
      <c r="E26" s="4">
        <f t="shared" si="0"/>
        <v>0.62459798890333684</v>
      </c>
      <c r="F26" s="4">
        <f>(D26/D6)</f>
        <v>2.1535813578725253E-2</v>
      </c>
      <c r="G26" s="3">
        <v>7159.38</v>
      </c>
      <c r="H26" s="3">
        <v>1898.84</v>
      </c>
      <c r="I26" s="4">
        <f t="shared" si="1"/>
        <v>0.26522408364970151</v>
      </c>
      <c r="J26" s="4">
        <f>(H26/H6)</f>
        <v>7.919466709307767E-3</v>
      </c>
      <c r="K26" s="4">
        <f t="shared" si="2"/>
        <v>2.8433411977839103</v>
      </c>
      <c r="L26" s="14">
        <f t="shared" si="3"/>
        <v>0.35937390525363533</v>
      </c>
    </row>
    <row r="27" spans="1:12" s="13" customFormat="1" ht="21" customHeight="1">
      <c r="A27" s="1" t="s">
        <v>54</v>
      </c>
      <c r="B27" s="2" t="s">
        <v>55</v>
      </c>
      <c r="C27" s="3"/>
      <c r="D27" s="3"/>
      <c r="E27" s="4" t="e">
        <f t="shared" si="0"/>
        <v>#DIV/0!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800</v>
      </c>
      <c r="D28" s="3">
        <v>150</v>
      </c>
      <c r="E28" s="4">
        <f t="shared" si="0"/>
        <v>0.1875</v>
      </c>
      <c r="F28" s="4">
        <f>(D28/D6)</f>
        <v>5.9832230425885811E-4</v>
      </c>
      <c r="G28" s="3">
        <v>50</v>
      </c>
      <c r="H28" s="3">
        <v>50</v>
      </c>
      <c r="I28" s="4">
        <f t="shared" si="1"/>
        <v>1</v>
      </c>
      <c r="J28" s="4">
        <f>(H28/H6)</f>
        <v>2.0853433436486925E-4</v>
      </c>
      <c r="K28" s="4">
        <f t="shared" si="2"/>
        <v>3</v>
      </c>
      <c r="L28" s="14">
        <f t="shared" si="3"/>
        <v>-0.8125</v>
      </c>
    </row>
    <row r="29" spans="1:12" s="13" customFormat="1" ht="21" customHeight="1">
      <c r="A29" s="1" t="s">
        <v>58</v>
      </c>
      <c r="B29" s="2" t="s">
        <v>59</v>
      </c>
      <c r="C29" s="3">
        <v>34430.85</v>
      </c>
      <c r="D29" s="3">
        <v>7046.13</v>
      </c>
      <c r="E29" s="4">
        <f t="shared" si="0"/>
        <v>0.20464583360561822</v>
      </c>
      <c r="F29" s="4">
        <f>(D29/D6)</f>
        <v>2.8105711584716451E-2</v>
      </c>
      <c r="G29" s="3">
        <v>45231.39</v>
      </c>
      <c r="H29" s="3">
        <v>4330.72</v>
      </c>
      <c r="I29" s="4">
        <f t="shared" si="1"/>
        <v>9.5745896820769824E-2</v>
      </c>
      <c r="J29" s="4">
        <f>(H29/H6)</f>
        <v>1.8062076250412534E-2</v>
      </c>
      <c r="K29" s="4">
        <f t="shared" si="2"/>
        <v>1.627011212916097</v>
      </c>
      <c r="L29" s="4">
        <f t="shared" si="3"/>
        <v>0.1088999367848484</v>
      </c>
    </row>
    <row r="30" spans="1:12" s="13" customFormat="1" ht="21" customHeight="1">
      <c r="A30" s="1" t="s">
        <v>60</v>
      </c>
      <c r="B30" s="2" t="s">
        <v>61</v>
      </c>
      <c r="C30" s="3">
        <v>787.19</v>
      </c>
      <c r="D30" s="3">
        <v>232.52</v>
      </c>
      <c r="E30" s="4">
        <f t="shared" si="0"/>
        <v>0.29537976854380771</v>
      </c>
      <c r="F30" s="4">
        <f>(D30/D6)</f>
        <v>9.2747934790846456E-4</v>
      </c>
      <c r="G30" s="3">
        <v>1259.5</v>
      </c>
      <c r="H30" s="3">
        <v>681.46</v>
      </c>
      <c r="I30" s="4">
        <f t="shared" si="1"/>
        <v>0.54105597459309251</v>
      </c>
      <c r="J30" s="4">
        <f>(H30/H6)</f>
        <v>2.8421561499256762E-3</v>
      </c>
      <c r="K30" s="4">
        <f t="shared" si="2"/>
        <v>0.34120858157485401</v>
      </c>
      <c r="L30" s="4">
        <f t="shared" si="3"/>
        <v>-0.24567620604928481</v>
      </c>
    </row>
    <row r="31" spans="1:12" s="13" customFormat="1" ht="21" customHeight="1">
      <c r="A31" s="1" t="s">
        <v>62</v>
      </c>
      <c r="B31" s="2" t="s">
        <v>63</v>
      </c>
      <c r="C31" s="3">
        <v>10331.75</v>
      </c>
      <c r="D31" s="3">
        <v>2479.42</v>
      </c>
      <c r="E31" s="4">
        <f t="shared" si="0"/>
        <v>0.23998064219517506</v>
      </c>
      <c r="F31" s="4">
        <f>(D31/D6)</f>
        <v>9.8899485841699858E-3</v>
      </c>
      <c r="G31" s="3">
        <v>7631.83</v>
      </c>
      <c r="H31" s="3">
        <v>2322.39</v>
      </c>
      <c r="I31" s="4">
        <f t="shared" si="1"/>
        <v>0.30430316188908818</v>
      </c>
      <c r="J31" s="4">
        <f>(H31/H6)</f>
        <v>9.6859610557125733E-3</v>
      </c>
      <c r="K31" s="4">
        <f t="shared" si="2"/>
        <v>1.0676156890100286</v>
      </c>
      <c r="L31" s="4">
        <f t="shared" si="3"/>
        <v>-6.4322519693913116E-2</v>
      </c>
    </row>
    <row r="32" spans="1:12" s="13" customFormat="1" ht="21" customHeight="1">
      <c r="A32" s="5" t="s">
        <v>64</v>
      </c>
      <c r="B32" s="6" t="s">
        <v>65</v>
      </c>
      <c r="C32" s="7">
        <f>SUM(C33:C36)</f>
        <v>112067.89000000001</v>
      </c>
      <c r="D32" s="7">
        <f>SUM(D33:D36)</f>
        <v>10141.720000000001</v>
      </c>
      <c r="E32" s="8">
        <f t="shared" si="0"/>
        <v>9.0496216177533104E-2</v>
      </c>
      <c r="F32" s="8">
        <f>(D32/D6)</f>
        <v>4.0453448530320978E-2</v>
      </c>
      <c r="G32" s="7">
        <f>SUM(G33:G36)</f>
        <v>241906.87</v>
      </c>
      <c r="H32" s="7">
        <f>SUM(H33:H36)</f>
        <v>14561.860000000002</v>
      </c>
      <c r="I32" s="8">
        <f t="shared" si="1"/>
        <v>6.0196140771033094E-2</v>
      </c>
      <c r="J32" s="8">
        <f>(H32/H6)</f>
        <v>6.0732955644288308E-2</v>
      </c>
      <c r="K32" s="8">
        <f t="shared" si="2"/>
        <v>0.6964577327346918</v>
      </c>
      <c r="L32" s="8">
        <f t="shared" si="3"/>
        <v>3.030007540650001E-2</v>
      </c>
    </row>
    <row r="33" spans="1:12" s="13" customFormat="1" ht="21" customHeight="1">
      <c r="A33" s="1" t="s">
        <v>66</v>
      </c>
      <c r="B33" s="2" t="s">
        <v>67</v>
      </c>
      <c r="C33" s="3">
        <v>79911.38</v>
      </c>
      <c r="D33" s="3">
        <v>3686.94</v>
      </c>
      <c r="E33" s="4">
        <f t="shared" si="0"/>
        <v>4.6137859213543804E-2</v>
      </c>
      <c r="F33" s="4">
        <f>(D33/D6)</f>
        <v>1.4706522909761028E-2</v>
      </c>
      <c r="G33" s="3">
        <v>200476.86</v>
      </c>
      <c r="H33" s="3">
        <v>4810.25</v>
      </c>
      <c r="I33" s="4">
        <f t="shared" si="1"/>
        <v>2.3994041008024568E-2</v>
      </c>
      <c r="J33" s="4">
        <f>(H33/H6)</f>
        <v>2.0062045637572246E-2</v>
      </c>
      <c r="K33" s="4">
        <f t="shared" si="2"/>
        <v>0.76647575489839403</v>
      </c>
      <c r="L33" s="4">
        <f t="shared" si="3"/>
        <v>2.2143818205519236E-2</v>
      </c>
    </row>
    <row r="34" spans="1:12" s="13" customFormat="1" ht="21" customHeight="1">
      <c r="A34" s="1" t="s">
        <v>68</v>
      </c>
      <c r="B34" s="2" t="s">
        <v>69</v>
      </c>
      <c r="C34" s="3">
        <v>2442.89</v>
      </c>
      <c r="D34" s="3"/>
      <c r="E34" s="4">
        <f t="shared" si="0"/>
        <v>0</v>
      </c>
      <c r="F34" s="4">
        <f>(D34/D6)</f>
        <v>0</v>
      </c>
      <c r="G34" s="3">
        <v>6692.37</v>
      </c>
      <c r="H34" s="3">
        <v>2698.03</v>
      </c>
      <c r="I34" s="4">
        <f t="shared" si="1"/>
        <v>0.40315015457902065</v>
      </c>
      <c r="J34" s="4">
        <f>(H34/H6)</f>
        <v>1.1252637802928966E-2</v>
      </c>
      <c r="K34" s="4">
        <f t="shared" si="2"/>
        <v>0</v>
      </c>
      <c r="L34" s="4">
        <f t="shared" si="3"/>
        <v>-0.40315015457902065</v>
      </c>
    </row>
    <row r="35" spans="1:12" s="13" customFormat="1" ht="21" customHeight="1">
      <c r="A35" s="1" t="s">
        <v>70</v>
      </c>
      <c r="B35" s="2" t="s">
        <v>71</v>
      </c>
      <c r="C35" s="3">
        <v>28934.74</v>
      </c>
      <c r="D35" s="3">
        <v>6392.59</v>
      </c>
      <c r="E35" s="4">
        <f t="shared" si="0"/>
        <v>0.22093130956075638</v>
      </c>
      <c r="F35" s="4">
        <f>(D35/D6)</f>
        <v>2.5498861193214224E-2</v>
      </c>
      <c r="G35" s="3">
        <v>33651.72</v>
      </c>
      <c r="H35" s="3">
        <v>6956.89</v>
      </c>
      <c r="I35" s="4">
        <f t="shared" si="1"/>
        <v>0.20673207788487483</v>
      </c>
      <c r="J35" s="4">
        <f>(H35/H6)</f>
        <v>2.9015008507992306E-2</v>
      </c>
      <c r="K35" s="4">
        <f t="shared" si="2"/>
        <v>0.91888616896343045</v>
      </c>
      <c r="L35" s="14">
        <f t="shared" si="3"/>
        <v>1.4199231675881552E-2</v>
      </c>
    </row>
    <row r="36" spans="1:12" s="13" customFormat="1" ht="21" customHeight="1">
      <c r="A36" s="1" t="s">
        <v>72</v>
      </c>
      <c r="B36" s="2" t="s">
        <v>73</v>
      </c>
      <c r="C36" s="3">
        <v>778.88</v>
      </c>
      <c r="D36" s="3">
        <v>62.19</v>
      </c>
      <c r="E36" s="4">
        <f t="shared" si="0"/>
        <v>7.9845419063270334E-2</v>
      </c>
      <c r="F36" s="4">
        <f>(D36/D6)</f>
        <v>2.4806442734572255E-4</v>
      </c>
      <c r="G36" s="3">
        <v>1085.92</v>
      </c>
      <c r="H36" s="3">
        <v>96.69</v>
      </c>
      <c r="I36" s="4">
        <f t="shared" si="1"/>
        <v>8.9039708265802264E-2</v>
      </c>
      <c r="J36" s="4">
        <f>(H36/H6)</f>
        <v>4.0326369579478415E-4</v>
      </c>
      <c r="K36" s="4">
        <f t="shared" si="2"/>
        <v>0.64318957493018925</v>
      </c>
      <c r="L36" s="14">
        <f t="shared" si="3"/>
        <v>-9.19428920253193E-3</v>
      </c>
    </row>
    <row r="37" spans="1:12" s="13" customFormat="1" ht="21" customHeight="1">
      <c r="A37" s="16" t="s">
        <v>123</v>
      </c>
      <c r="B37" s="17">
        <v>600</v>
      </c>
      <c r="C37" s="7">
        <f>SUM(C38:C38)</f>
        <v>1053.58</v>
      </c>
      <c r="D37" s="7">
        <f>SUM(D38:D38)</f>
        <v>0</v>
      </c>
      <c r="E37" s="4">
        <f t="shared" si="0"/>
        <v>0</v>
      </c>
      <c r="F37" s="4">
        <f>(D37/D7)</f>
        <v>0</v>
      </c>
      <c r="G37" s="7">
        <f>SUM(G38:G38)</f>
        <v>1032.3800000000001</v>
      </c>
      <c r="H37" s="7">
        <f>SUM(H38:H38)</f>
        <v>288.82</v>
      </c>
      <c r="I37" s="4">
        <f t="shared" si="1"/>
        <v>0.27976132819310717</v>
      </c>
      <c r="J37" s="4">
        <f>(H37/H7)</f>
        <v>8.8989128241153698E-3</v>
      </c>
      <c r="K37" s="4">
        <f t="shared" si="2"/>
        <v>0</v>
      </c>
      <c r="L37" s="14">
        <f t="shared" si="3"/>
        <v>-0.27976132819310717</v>
      </c>
    </row>
    <row r="38" spans="1:12" s="13" customFormat="1" ht="21" customHeight="1">
      <c r="A38" s="1" t="s">
        <v>124</v>
      </c>
      <c r="B38" s="2">
        <v>602</v>
      </c>
      <c r="C38" s="3">
        <v>1053.58</v>
      </c>
      <c r="D38" s="3"/>
      <c r="E38" s="4">
        <f t="shared" si="0"/>
        <v>0</v>
      </c>
      <c r="F38" s="4">
        <f>(D38/D8)</f>
        <v>0</v>
      </c>
      <c r="G38" s="3">
        <v>1032.3800000000001</v>
      </c>
      <c r="H38" s="3">
        <v>288.82</v>
      </c>
      <c r="I38" s="4">
        <f t="shared" si="1"/>
        <v>0.27976132819310717</v>
      </c>
      <c r="J38" s="4">
        <f>(H38/H8)</f>
        <v>0.1187718980803711</v>
      </c>
      <c r="K38" s="4">
        <f t="shared" si="2"/>
        <v>0</v>
      </c>
      <c r="L38" s="14">
        <f t="shared" si="3"/>
        <v>-0.27976132819310717</v>
      </c>
    </row>
    <row r="39" spans="1:12" s="13" customFormat="1" ht="21" customHeight="1">
      <c r="A39" s="5" t="s">
        <v>74</v>
      </c>
      <c r="B39" s="6" t="s">
        <v>75</v>
      </c>
      <c r="C39" s="7">
        <f>SUM(C40:C44)</f>
        <v>346210.09</v>
      </c>
      <c r="D39" s="7">
        <f>SUM(D40:D44)</f>
        <v>149381.15000000002</v>
      </c>
      <c r="E39" s="8">
        <f t="shared" si="0"/>
        <v>0.43147543735654847</v>
      </c>
      <c r="F39" s="8">
        <f>(D39/D6)</f>
        <v>0.59585382587225422</v>
      </c>
      <c r="G39" s="7">
        <f>SUM(G40:G44)</f>
        <v>344401.39</v>
      </c>
      <c r="H39" s="7">
        <f>SUM(H40:H44)</f>
        <v>134113.87000000002</v>
      </c>
      <c r="I39" s="8">
        <f t="shared" si="1"/>
        <v>0.38941152357137704</v>
      </c>
      <c r="J39" s="8">
        <f>(H39/H6)</f>
        <v>0.55934693219093223</v>
      </c>
      <c r="K39" s="8">
        <f t="shared" si="2"/>
        <v>1.1138381883991566</v>
      </c>
      <c r="L39" s="15">
        <f t="shared" si="3"/>
        <v>4.2063913785171436E-2</v>
      </c>
    </row>
    <row r="40" spans="1:12" s="13" customFormat="1" ht="21" customHeight="1">
      <c r="A40" s="1" t="s">
        <v>76</v>
      </c>
      <c r="B40" s="2" t="s">
        <v>77</v>
      </c>
      <c r="C40" s="3">
        <v>104009.68</v>
      </c>
      <c r="D40" s="3">
        <v>46008.86</v>
      </c>
      <c r="E40" s="4">
        <f t="shared" ref="E40:E60" si="4">(D40/C40)</f>
        <v>0.44235171187912514</v>
      </c>
      <c r="F40" s="4">
        <f>(D40/D6)</f>
        <v>0.18352084754348805</v>
      </c>
      <c r="G40" s="3">
        <v>108804.61</v>
      </c>
      <c r="H40" s="3">
        <v>43922.37</v>
      </c>
      <c r="I40" s="4">
        <f t="shared" ref="I40:I58" si="5">(H40/G40)</f>
        <v>0.40368114917189635</v>
      </c>
      <c r="J40" s="4">
        <f>(H40/H6)</f>
        <v>0.18318644383355007</v>
      </c>
      <c r="K40" s="4">
        <f t="shared" ref="K40:K60" si="6">(D40/H40)</f>
        <v>1.0475040395133504</v>
      </c>
      <c r="L40" s="14">
        <f t="shared" ref="L40:L60" si="7">(E40-I40)</f>
        <v>3.8670562707228795E-2</v>
      </c>
    </row>
    <row r="41" spans="1:12" s="13" customFormat="1" ht="21" customHeight="1">
      <c r="A41" s="1" t="s">
        <v>78</v>
      </c>
      <c r="B41" s="2" t="s">
        <v>79</v>
      </c>
      <c r="C41" s="3">
        <v>192851.18</v>
      </c>
      <c r="D41" s="3">
        <v>84563.58</v>
      </c>
      <c r="E41" s="4">
        <f t="shared" si="4"/>
        <v>0.4384913797260665</v>
      </c>
      <c r="F41" s="4">
        <f>(D41/D6)</f>
        <v>0.33730850694652192</v>
      </c>
      <c r="G41" s="3">
        <v>181420.48</v>
      </c>
      <c r="H41" s="3">
        <v>71710.17</v>
      </c>
      <c r="I41" s="4">
        <f t="shared" si="5"/>
        <v>0.3952705339551521</v>
      </c>
      <c r="J41" s="4">
        <f>(H41/H6)</f>
        <v>0.29908065136283235</v>
      </c>
      <c r="K41" s="4">
        <f t="shared" si="6"/>
        <v>1.179241103458547</v>
      </c>
      <c r="L41" s="14">
        <f t="shared" si="7"/>
        <v>4.3220845770914396E-2</v>
      </c>
    </row>
    <row r="42" spans="1:12" s="13" customFormat="1" ht="21" customHeight="1">
      <c r="A42" s="1" t="s">
        <v>122</v>
      </c>
      <c r="B42" s="2">
        <v>703</v>
      </c>
      <c r="C42" s="3">
        <v>15676.13</v>
      </c>
      <c r="D42" s="3">
        <v>6508.79</v>
      </c>
      <c r="E42" s="4">
        <f t="shared" si="4"/>
        <v>0.41520388003926989</v>
      </c>
      <c r="F42" s="4">
        <f>(D42/D7)</f>
        <v>0.2087587195419412</v>
      </c>
      <c r="G42" s="3">
        <v>15285.5</v>
      </c>
      <c r="H42" s="3">
        <v>6416.8</v>
      </c>
      <c r="I42" s="4">
        <f t="shared" si="5"/>
        <v>0.41979653920382065</v>
      </c>
      <c r="J42" s="4">
        <f>(H42/H7)</f>
        <v>0.19770979783181047</v>
      </c>
      <c r="K42" s="4">
        <f t="shared" si="6"/>
        <v>1.0143358060092258</v>
      </c>
      <c r="L42" s="14">
        <f t="shared" si="7"/>
        <v>-4.5926591645507608E-3</v>
      </c>
    </row>
    <row r="43" spans="1:12" s="13" customFormat="1" ht="21" customHeight="1">
      <c r="A43" s="1" t="s">
        <v>80</v>
      </c>
      <c r="B43" s="2" t="s">
        <v>81</v>
      </c>
      <c r="C43" s="3">
        <v>8055.4</v>
      </c>
      <c r="D43" s="3">
        <v>3055.78</v>
      </c>
      <c r="E43" s="4">
        <f t="shared" si="4"/>
        <v>0.37934553218958716</v>
      </c>
      <c r="F43" s="4">
        <f>(D43/D6)</f>
        <v>1.2188942206054224E-2</v>
      </c>
      <c r="G43" s="3">
        <v>8835</v>
      </c>
      <c r="H43" s="3">
        <v>2404.5</v>
      </c>
      <c r="I43" s="4">
        <f t="shared" si="5"/>
        <v>0.27215619694397286</v>
      </c>
      <c r="J43" s="4">
        <f>(H43/H6)</f>
        <v>1.0028416139606562E-2</v>
      </c>
      <c r="K43" s="4">
        <f t="shared" si="6"/>
        <v>1.270858806404658</v>
      </c>
      <c r="L43" s="4">
        <f t="shared" si="7"/>
        <v>0.1071893352456143</v>
      </c>
    </row>
    <row r="44" spans="1:12" s="13" customFormat="1" ht="21" customHeight="1">
      <c r="A44" s="1" t="s">
        <v>82</v>
      </c>
      <c r="B44" s="2" t="s">
        <v>83</v>
      </c>
      <c r="C44" s="3">
        <v>25617.7</v>
      </c>
      <c r="D44" s="3">
        <v>9244.14</v>
      </c>
      <c r="E44" s="4">
        <f t="shared" si="4"/>
        <v>0.36084972499482776</v>
      </c>
      <c r="F44" s="4">
        <f>(D44/D6)</f>
        <v>3.6873167637943204E-2</v>
      </c>
      <c r="G44" s="3">
        <v>30055.8</v>
      </c>
      <c r="H44" s="3">
        <v>9660.0300000000007</v>
      </c>
      <c r="I44" s="4">
        <f t="shared" si="5"/>
        <v>0.32140319006647639</v>
      </c>
      <c r="J44" s="4">
        <f>(H44/H6)</f>
        <v>4.0288958519893364E-2</v>
      </c>
      <c r="K44" s="4">
        <f t="shared" si="6"/>
        <v>0.95694733867286119</v>
      </c>
      <c r="L44" s="14">
        <f t="shared" si="7"/>
        <v>3.9446534928351373E-2</v>
      </c>
    </row>
    <row r="45" spans="1:12" s="13" customFormat="1" ht="21" customHeight="1">
      <c r="A45" s="5" t="s">
        <v>84</v>
      </c>
      <c r="B45" s="6" t="s">
        <v>85</v>
      </c>
      <c r="C45" s="7">
        <f>SUM(C46:C48)</f>
        <v>79451.049999999988</v>
      </c>
      <c r="D45" s="7">
        <f>SUM(D46:D48)</f>
        <v>32157.03</v>
      </c>
      <c r="E45" s="8">
        <f t="shared" si="4"/>
        <v>0.40474015132587932</v>
      </c>
      <c r="F45" s="8">
        <f>(D45/D6)</f>
        <v>0.12826845525147484</v>
      </c>
      <c r="G45" s="7">
        <f>SUM(G46:G48)</f>
        <v>82141.66</v>
      </c>
      <c r="H45" s="7">
        <f>SUM(H46:H48)</f>
        <v>33058.19</v>
      </c>
      <c r="I45" s="8">
        <f t="shared" si="5"/>
        <v>0.40245339575557643</v>
      </c>
      <c r="J45" s="8">
        <f>(H45/H6)</f>
        <v>0.13787535293914754</v>
      </c>
      <c r="K45" s="8">
        <f t="shared" si="6"/>
        <v>0.97274018934490958</v>
      </c>
      <c r="L45" s="15">
        <f t="shared" si="7"/>
        <v>2.2867555703028897E-3</v>
      </c>
    </row>
    <row r="46" spans="1:12" s="13" customFormat="1" ht="21" customHeight="1">
      <c r="A46" s="1" t="s">
        <v>86</v>
      </c>
      <c r="B46" s="2" t="s">
        <v>87</v>
      </c>
      <c r="C46" s="3">
        <v>54848.45</v>
      </c>
      <c r="D46" s="3">
        <v>21892.53</v>
      </c>
      <c r="E46" s="4">
        <f t="shared" si="4"/>
        <v>0.3991458281865759</v>
      </c>
      <c r="F46" s="4">
        <f>(D46/D6)</f>
        <v>8.732525997104118E-2</v>
      </c>
      <c r="G46" s="3">
        <v>51311.16</v>
      </c>
      <c r="H46" s="3">
        <v>24603.74</v>
      </c>
      <c r="I46" s="4">
        <f t="shared" si="5"/>
        <v>0.4795007557810036</v>
      </c>
      <c r="J46" s="4">
        <f>(H46/H6)</f>
        <v>0.10261449087572617</v>
      </c>
      <c r="K46" s="4">
        <f t="shared" si="6"/>
        <v>0.88980496461107117</v>
      </c>
      <c r="L46" s="14">
        <f t="shared" si="7"/>
        <v>-8.0354927594427694E-2</v>
      </c>
    </row>
    <row r="47" spans="1:12" s="13" customFormat="1" ht="21" customHeight="1">
      <c r="A47" s="1" t="s">
        <v>88</v>
      </c>
      <c r="B47" s="2" t="s">
        <v>89</v>
      </c>
      <c r="C47" s="3">
        <v>394.5</v>
      </c>
      <c r="D47" s="3">
        <v>120.66</v>
      </c>
      <c r="E47" s="4">
        <f t="shared" si="4"/>
        <v>0.30585551330798477</v>
      </c>
      <c r="F47" s="4">
        <f>(D47/D6)</f>
        <v>4.8129046154582542E-4</v>
      </c>
      <c r="G47" s="3">
        <v>382.5</v>
      </c>
      <c r="H47" s="3">
        <v>111.85</v>
      </c>
      <c r="I47" s="4">
        <f t="shared" si="5"/>
        <v>0.29241830065359475</v>
      </c>
      <c r="J47" s="4">
        <f>(H47/H6)</f>
        <v>4.6649130597421252E-4</v>
      </c>
      <c r="K47" s="4">
        <f t="shared" si="6"/>
        <v>1.0787662047384892</v>
      </c>
      <c r="L47" s="14">
        <f t="shared" si="7"/>
        <v>1.3437212654390018E-2</v>
      </c>
    </row>
    <row r="48" spans="1:12" s="13" customFormat="1" ht="21" customHeight="1">
      <c r="A48" s="1" t="s">
        <v>90</v>
      </c>
      <c r="B48" s="2" t="s">
        <v>91</v>
      </c>
      <c r="C48" s="3">
        <v>24208.1</v>
      </c>
      <c r="D48" s="3">
        <v>10143.84</v>
      </c>
      <c r="E48" s="4">
        <f t="shared" si="4"/>
        <v>0.41902668941387389</v>
      </c>
      <c r="F48" s="4">
        <f>(D48/D6)</f>
        <v>4.0461904818887832E-2</v>
      </c>
      <c r="G48" s="3">
        <v>30448</v>
      </c>
      <c r="H48" s="3">
        <v>8342.6</v>
      </c>
      <c r="I48" s="4">
        <f t="shared" si="5"/>
        <v>0.27399500788229114</v>
      </c>
      <c r="J48" s="4">
        <f>(H48/H6)</f>
        <v>3.4794370757447166E-2</v>
      </c>
      <c r="K48" s="4">
        <f t="shared" si="6"/>
        <v>1.2159087095150192</v>
      </c>
      <c r="L48" s="14">
        <f t="shared" si="7"/>
        <v>0.14503168153158275</v>
      </c>
    </row>
    <row r="49" spans="1:12" s="13" customFormat="1" ht="21" customHeight="1">
      <c r="A49" s="5" t="s">
        <v>92</v>
      </c>
      <c r="B49" s="6" t="s">
        <v>93</v>
      </c>
      <c r="C49" s="7">
        <f>SUM(C50:C53)</f>
        <v>22642.21</v>
      </c>
      <c r="D49" s="7">
        <f>SUM(D50:D53)</f>
        <v>4633.2</v>
      </c>
      <c r="E49" s="8">
        <f t="shared" si="4"/>
        <v>0.20462666850983185</v>
      </c>
      <c r="F49" s="8">
        <f>(D49/D6)</f>
        <v>1.8480979333947607E-2</v>
      </c>
      <c r="G49" s="7">
        <f>SUM(G50:G53)</f>
        <v>19075.18</v>
      </c>
      <c r="H49" s="7">
        <f>SUM(H50:H53)</f>
        <v>8373.08</v>
      </c>
      <c r="I49" s="8">
        <f t="shared" si="5"/>
        <v>0.43895155904164468</v>
      </c>
      <c r="J49" s="8">
        <f>(H49/H6)</f>
        <v>3.4921493287675992E-2</v>
      </c>
      <c r="K49" s="8">
        <f t="shared" si="6"/>
        <v>0.55334476680026945</v>
      </c>
      <c r="L49" s="8">
        <f t="shared" si="7"/>
        <v>-0.23432489053181282</v>
      </c>
    </row>
    <row r="50" spans="1:12" s="13" customFormat="1" ht="21" customHeight="1">
      <c r="A50" s="1" t="s">
        <v>94</v>
      </c>
      <c r="B50" s="2" t="s">
        <v>95</v>
      </c>
      <c r="C50" s="3">
        <v>7626.25</v>
      </c>
      <c r="D50" s="3">
        <v>1994.27</v>
      </c>
      <c r="E50" s="4">
        <f t="shared" si="4"/>
        <v>0.26150073758400261</v>
      </c>
      <c r="F50" s="4">
        <f>(D50/D6)</f>
        <v>7.9547748114287536E-3</v>
      </c>
      <c r="G50" s="3">
        <v>4448.96</v>
      </c>
      <c r="H50" s="3">
        <v>1509.28</v>
      </c>
      <c r="I50" s="4">
        <f t="shared" si="5"/>
        <v>0.33924332877796159</v>
      </c>
      <c r="J50" s="4">
        <f>(H50/H6)</f>
        <v>6.2947340034041977E-3</v>
      </c>
      <c r="K50" s="4">
        <f t="shared" si="6"/>
        <v>1.3213386515424574</v>
      </c>
      <c r="L50" s="4">
        <f t="shared" si="7"/>
        <v>-7.7742591193958988E-2</v>
      </c>
    </row>
    <row r="51" spans="1:12" s="13" customFormat="1" ht="21" customHeight="1">
      <c r="A51" s="1" t="s">
        <v>96</v>
      </c>
      <c r="B51" s="2" t="s">
        <v>97</v>
      </c>
      <c r="C51" s="3">
        <v>430.3</v>
      </c>
      <c r="D51" s="3">
        <v>201.73</v>
      </c>
      <c r="E51" s="4">
        <f t="shared" si="4"/>
        <v>0.46881245642574942</v>
      </c>
      <c r="F51" s="4">
        <f>(D51/D6)</f>
        <v>8.0466372292092956E-4</v>
      </c>
      <c r="G51" s="3">
        <v>570.4</v>
      </c>
      <c r="H51" s="3">
        <v>156.83000000000001</v>
      </c>
      <c r="I51" s="4">
        <f t="shared" si="5"/>
        <v>0.27494740532959328</v>
      </c>
      <c r="J51" s="4">
        <f>(H51/H6)</f>
        <v>6.54088793168849E-4</v>
      </c>
      <c r="K51" s="4">
        <f t="shared" si="6"/>
        <v>1.2862972645539754</v>
      </c>
      <c r="L51" s="4">
        <f t="shared" si="7"/>
        <v>0.19386505109615615</v>
      </c>
    </row>
    <row r="52" spans="1:12" s="13" customFormat="1" ht="21" customHeight="1">
      <c r="A52" s="1" t="s">
        <v>98</v>
      </c>
      <c r="B52" s="2" t="s">
        <v>99</v>
      </c>
      <c r="C52" s="3">
        <v>14011.14</v>
      </c>
      <c r="D52" s="3">
        <v>2259.39</v>
      </c>
      <c r="E52" s="4">
        <f t="shared" si="4"/>
        <v>0.16125668575148061</v>
      </c>
      <c r="F52" s="4">
        <f>(D52/D6)</f>
        <v>9.0122895401294756E-3</v>
      </c>
      <c r="G52" s="3">
        <v>13474.25</v>
      </c>
      <c r="H52" s="3">
        <v>6511.06</v>
      </c>
      <c r="I52" s="4">
        <f t="shared" si="5"/>
        <v>0.48322244280757742</v>
      </c>
      <c r="J52" s="4">
        <f>(H52/H6)</f>
        <v>2.7155591262194516E-2</v>
      </c>
      <c r="K52" s="4">
        <f t="shared" si="6"/>
        <v>0.347008014056083</v>
      </c>
      <c r="L52" s="14">
        <f t="shared" si="7"/>
        <v>-0.32196575705609681</v>
      </c>
    </row>
    <row r="53" spans="1:12" s="13" customFormat="1" ht="21" customHeight="1">
      <c r="A53" s="1" t="s">
        <v>100</v>
      </c>
      <c r="B53" s="2" t="s">
        <v>101</v>
      </c>
      <c r="C53" s="3">
        <v>574.52</v>
      </c>
      <c r="D53" s="3">
        <v>177.81</v>
      </c>
      <c r="E53" s="4">
        <f t="shared" si="4"/>
        <v>0.30949314210123235</v>
      </c>
      <c r="F53" s="4">
        <f>(D53/D6)</f>
        <v>7.0925125946845035E-4</v>
      </c>
      <c r="G53" s="3">
        <v>581.57000000000005</v>
      </c>
      <c r="H53" s="3">
        <v>195.91</v>
      </c>
      <c r="I53" s="4">
        <f t="shared" si="5"/>
        <v>0.33686400605258177</v>
      </c>
      <c r="J53" s="4">
        <f>(H53/H6)</f>
        <v>8.1707922890843069E-4</v>
      </c>
      <c r="K53" s="4">
        <f t="shared" si="6"/>
        <v>0.90761063753764482</v>
      </c>
      <c r="L53" s="14">
        <f t="shared" si="7"/>
        <v>-2.7370863951349411E-2</v>
      </c>
    </row>
    <row r="54" spans="1:12" s="13" customFormat="1" ht="21" customHeight="1">
      <c r="A54" s="5" t="s">
        <v>102</v>
      </c>
      <c r="B54" s="6" t="s">
        <v>103</v>
      </c>
      <c r="C54" s="7">
        <f>SUM(C55:C55)</f>
        <v>1933.51</v>
      </c>
      <c r="D54" s="7">
        <f>SUM(D55:D55)</f>
        <v>1584.43</v>
      </c>
      <c r="E54" s="8">
        <f t="shared" si="4"/>
        <v>0.81945787712502138</v>
      </c>
      <c r="F54" s="8">
        <f>(D54/D6)</f>
        <v>6.3199987235790841E-3</v>
      </c>
      <c r="G54" s="7">
        <f>SUM(G55:G55)</f>
        <v>2312.65</v>
      </c>
      <c r="H54" s="7">
        <f>SUM(H55:H55)</f>
        <v>1423.4</v>
      </c>
      <c r="I54" s="8">
        <f t="shared" si="5"/>
        <v>0.61548440101182622</v>
      </c>
      <c r="J54" s="8">
        <f>(H54/H6)</f>
        <v>5.9365554306990984E-3</v>
      </c>
      <c r="K54" s="8">
        <f t="shared" si="6"/>
        <v>1.1131305325277505</v>
      </c>
      <c r="L54" s="15">
        <f t="shared" si="7"/>
        <v>0.20397347611319516</v>
      </c>
    </row>
    <row r="55" spans="1:12" s="13" customFormat="1" ht="21" customHeight="1">
      <c r="A55" s="1" t="s">
        <v>104</v>
      </c>
      <c r="B55" s="2" t="s">
        <v>105</v>
      </c>
      <c r="C55" s="3">
        <v>1933.51</v>
      </c>
      <c r="D55" s="3">
        <v>1584.43</v>
      </c>
      <c r="E55" s="4">
        <f t="shared" si="4"/>
        <v>0.81945787712502138</v>
      </c>
      <c r="F55" s="4">
        <f>(D55/D6)</f>
        <v>6.3199987235790841E-3</v>
      </c>
      <c r="G55" s="3">
        <v>2312.65</v>
      </c>
      <c r="H55" s="3">
        <v>1423.4</v>
      </c>
      <c r="I55" s="4">
        <f t="shared" si="5"/>
        <v>0.61548440101182622</v>
      </c>
      <c r="J55" s="4">
        <f>(H55/H6)</f>
        <v>5.9365554306990984E-3</v>
      </c>
      <c r="K55" s="4">
        <f t="shared" si="6"/>
        <v>1.1131305325277505</v>
      </c>
      <c r="L55" s="4">
        <f t="shared" si="7"/>
        <v>0.20397347611319516</v>
      </c>
    </row>
    <row r="56" spans="1:12" s="13" customFormat="1" ht="21" customHeight="1">
      <c r="A56" s="5" t="s">
        <v>106</v>
      </c>
      <c r="B56" s="6" t="s">
        <v>107</v>
      </c>
      <c r="C56" s="7">
        <f>SUM(C57:C57)</f>
        <v>3037.61</v>
      </c>
      <c r="D56" s="7">
        <f>SUM(D57:D57)</f>
        <v>996.02</v>
      </c>
      <c r="E56" s="8">
        <f t="shared" si="4"/>
        <v>0.32789594450900539</v>
      </c>
      <c r="F56" s="8">
        <f>(D56/D6)</f>
        <v>3.972939876586052E-3</v>
      </c>
      <c r="G56" s="7">
        <f>SUM(G57:G57)</f>
        <v>2297.8000000000002</v>
      </c>
      <c r="H56" s="7">
        <f>SUM(H57:H57)</f>
        <v>1075.72</v>
      </c>
      <c r="I56" s="8">
        <f t="shared" si="5"/>
        <v>0.46815214553050744</v>
      </c>
      <c r="J56" s="8">
        <f>(H56/H6)</f>
        <v>4.4864910832595429E-3</v>
      </c>
      <c r="K56" s="8">
        <f t="shared" si="6"/>
        <v>0.92591008812702191</v>
      </c>
      <c r="L56" s="15">
        <f t="shared" si="7"/>
        <v>-0.14025620102150205</v>
      </c>
    </row>
    <row r="57" spans="1:12" s="13" customFormat="1" ht="21" customHeight="1">
      <c r="A57" s="1" t="s">
        <v>108</v>
      </c>
      <c r="B57" s="2" t="s">
        <v>109</v>
      </c>
      <c r="C57" s="3">
        <v>3037.61</v>
      </c>
      <c r="D57" s="3">
        <v>996.02</v>
      </c>
      <c r="E57" s="4">
        <f t="shared" si="4"/>
        <v>0.32789594450900539</v>
      </c>
      <c r="F57" s="4">
        <f>(D57/D6)</f>
        <v>3.972939876586052E-3</v>
      </c>
      <c r="G57" s="3">
        <v>2297.8000000000002</v>
      </c>
      <c r="H57" s="3">
        <v>1075.72</v>
      </c>
      <c r="I57" s="4">
        <f t="shared" si="5"/>
        <v>0.46815214553050744</v>
      </c>
      <c r="J57" s="4">
        <f>(H57/H6)</f>
        <v>4.4864910832595429E-3</v>
      </c>
      <c r="K57" s="4">
        <f t="shared" si="6"/>
        <v>0.92591008812702191</v>
      </c>
      <c r="L57" s="4">
        <f t="shared" si="7"/>
        <v>-0.14025620102150205</v>
      </c>
    </row>
    <row r="58" spans="1:12" s="13" customFormat="1" ht="41.1" customHeight="1">
      <c r="A58" s="5" t="s">
        <v>110</v>
      </c>
      <c r="B58" s="6" t="s">
        <v>111</v>
      </c>
      <c r="C58" s="7">
        <f>SUM(C59:C59)</f>
        <v>8</v>
      </c>
      <c r="D58" s="7">
        <f>SUM(D59:D59)</f>
        <v>2.48</v>
      </c>
      <c r="E58" s="8">
        <f t="shared" si="4"/>
        <v>0.31</v>
      </c>
      <c r="F58" s="8">
        <f>(D58/D6)</f>
        <v>9.8922620970797873E-6</v>
      </c>
      <c r="G58" s="7">
        <f>SUM(G59:G59)</f>
        <v>12</v>
      </c>
      <c r="H58" s="7">
        <f>SUM(H59:H59)</f>
        <v>5.37</v>
      </c>
      <c r="I58" s="8">
        <f t="shared" si="5"/>
        <v>0.44750000000000001</v>
      </c>
      <c r="J58" s="8">
        <f>(H58/H6)</f>
        <v>2.2396587510786959E-5</v>
      </c>
      <c r="K58" s="8">
        <f t="shared" si="6"/>
        <v>0.46182495344506519</v>
      </c>
      <c r="L58" s="8">
        <f t="shared" si="7"/>
        <v>-0.13750000000000001</v>
      </c>
    </row>
    <row r="59" spans="1:12" s="13" customFormat="1" ht="21" customHeight="1">
      <c r="A59" s="1" t="s">
        <v>112</v>
      </c>
      <c r="B59" s="2" t="s">
        <v>113</v>
      </c>
      <c r="C59" s="3">
        <v>8</v>
      </c>
      <c r="D59" s="3">
        <v>2.48</v>
      </c>
      <c r="E59" s="4">
        <f t="shared" si="4"/>
        <v>0.31</v>
      </c>
      <c r="F59" s="4">
        <f>(D59/D6)</f>
        <v>9.8922620970797873E-6</v>
      </c>
      <c r="G59" s="3">
        <v>12</v>
      </c>
      <c r="H59" s="3">
        <v>5.37</v>
      </c>
      <c r="I59" s="4">
        <f>(H59/G59)</f>
        <v>0.44750000000000001</v>
      </c>
      <c r="J59" s="4">
        <f>(H59/H6)</f>
        <v>2.2396587510786959E-5</v>
      </c>
      <c r="K59" s="4">
        <f t="shared" si="6"/>
        <v>0.46182495344506519</v>
      </c>
      <c r="L59" s="4">
        <f t="shared" si="7"/>
        <v>-0.13750000000000001</v>
      </c>
    </row>
    <row r="60" spans="1:12" s="13" customFormat="1" ht="60.95" customHeight="1">
      <c r="A60" s="5" t="s">
        <v>114</v>
      </c>
      <c r="B60" s="6" t="s">
        <v>115</v>
      </c>
      <c r="C60" s="7">
        <f>SUM(C61:C63)</f>
        <v>0</v>
      </c>
      <c r="D60" s="7">
        <f>SUM(D61:D63)</f>
        <v>0</v>
      </c>
      <c r="E60" s="4" t="e">
        <f t="shared" si="4"/>
        <v>#DIV/0!</v>
      </c>
      <c r="F60" s="4">
        <f>(D60/D7)</f>
        <v>0</v>
      </c>
      <c r="G60" s="7">
        <f>SUM(G63:G63)</f>
        <v>305.2</v>
      </c>
      <c r="H60" s="7">
        <f>SUM(H63:H63)</f>
        <v>127.17</v>
      </c>
      <c r="I60" s="4">
        <f>(H60/G60)</f>
        <v>0.41667758846657932</v>
      </c>
      <c r="J60" s="4">
        <f>(H60/H7)</f>
        <v>3.9182700084576952E-3</v>
      </c>
      <c r="K60" s="4">
        <f t="shared" si="6"/>
        <v>0</v>
      </c>
      <c r="L60" s="4" t="e">
        <f t="shared" si="7"/>
        <v>#DIV/0!</v>
      </c>
    </row>
    <row r="61" spans="1:12" s="13" customFormat="1" ht="41.1" customHeight="1">
      <c r="A61" s="1" t="s">
        <v>116</v>
      </c>
      <c r="B61" s="2" t="s">
        <v>117</v>
      </c>
      <c r="C61" s="3"/>
      <c r="D61" s="3"/>
      <c r="E61" s="4"/>
      <c r="F61" s="4"/>
      <c r="G61" s="3"/>
      <c r="H61" s="3"/>
      <c r="I61" s="4"/>
      <c r="J61" s="4"/>
      <c r="K61" s="4"/>
      <c r="L61" s="4"/>
    </row>
    <row r="62" spans="1:12" s="13" customFormat="1" ht="21" customHeight="1">
      <c r="A62" s="1" t="s">
        <v>118</v>
      </c>
      <c r="B62" s="2" t="s">
        <v>119</v>
      </c>
      <c r="C62" s="3"/>
      <c r="D62" s="3"/>
      <c r="E62" s="4"/>
      <c r="F62" s="4"/>
      <c r="G62" s="3"/>
      <c r="H62" s="3"/>
      <c r="I62" s="4"/>
      <c r="J62" s="4"/>
      <c r="K62" s="4"/>
      <c r="L62" s="4"/>
    </row>
    <row r="63" spans="1:12" s="13" customFormat="1" ht="21" customHeight="1">
      <c r="A63" s="1" t="s">
        <v>120</v>
      </c>
      <c r="B63" s="2" t="s">
        <v>121</v>
      </c>
      <c r="C63" s="3"/>
      <c r="D63" s="3"/>
      <c r="E63" s="4" t="e">
        <f t="shared" ref="E63" si="8">(D63/C63)</f>
        <v>#DIV/0!</v>
      </c>
      <c r="F63" s="4">
        <f>(D63/D10)</f>
        <v>0</v>
      </c>
      <c r="G63" s="3">
        <v>305.2</v>
      </c>
      <c r="H63" s="3">
        <v>127.17</v>
      </c>
      <c r="I63" s="4">
        <f>(H63/G63)</f>
        <v>0.41667758846657932</v>
      </c>
      <c r="J63" s="4">
        <f>(H63/H10)</f>
        <v>9.74718782479129E-3</v>
      </c>
      <c r="K63" s="4">
        <f t="shared" ref="K63" si="9">(D63/H63)</f>
        <v>0</v>
      </c>
      <c r="L63" s="4" t="e">
        <f t="shared" ref="L63" si="10">(E63-I63)</f>
        <v>#DIV/0!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2021-07-19T12:50:48Z</cp:lastPrinted>
  <dcterms:created xsi:type="dcterms:W3CDTF">2017-03-10T06:35:34Z</dcterms:created>
  <dcterms:modified xsi:type="dcterms:W3CDTF">2021-07-19T13:14:32Z</dcterms:modified>
</cp:coreProperties>
</file>