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Таблица!$C$6:$L$63</definedName>
  </definedNames>
  <calcPr calcId="125725"/>
</workbook>
</file>

<file path=xl/calcChain.xml><?xml version="1.0" encoding="utf-8"?>
<calcChain xmlns="http://schemas.openxmlformats.org/spreadsheetml/2006/main">
  <c r="J42" i="1"/>
  <c r="I42"/>
  <c r="K38"/>
  <c r="K37"/>
  <c r="J38"/>
  <c r="J37"/>
  <c r="I38"/>
  <c r="I37"/>
  <c r="K63"/>
  <c r="J63"/>
  <c r="J60"/>
  <c r="I63"/>
  <c r="I60"/>
  <c r="E63"/>
  <c r="L63" s="1"/>
  <c r="H60"/>
  <c r="G60"/>
  <c r="D60"/>
  <c r="K60" s="1"/>
  <c r="C60"/>
  <c r="E60" s="1"/>
  <c r="L60" s="1"/>
  <c r="H58"/>
  <c r="G58"/>
  <c r="D58"/>
  <c r="C58"/>
  <c r="H56"/>
  <c r="G56"/>
  <c r="D56"/>
  <c r="C56"/>
  <c r="H54"/>
  <c r="G54"/>
  <c r="D54"/>
  <c r="C54"/>
  <c r="H49"/>
  <c r="G49"/>
  <c r="D49"/>
  <c r="C49"/>
  <c r="H45"/>
  <c r="G45"/>
  <c r="D45"/>
  <c r="C45"/>
  <c r="H39"/>
  <c r="H6" s="1"/>
  <c r="G39"/>
  <c r="D39"/>
  <c r="C39"/>
  <c r="E38"/>
  <c r="L38" s="1"/>
  <c r="H37"/>
  <c r="G37"/>
  <c r="D37"/>
  <c r="C37"/>
  <c r="H32"/>
  <c r="G32"/>
  <c r="D32"/>
  <c r="C32"/>
  <c r="H18"/>
  <c r="G18"/>
  <c r="D18"/>
  <c r="C18"/>
  <c r="H16"/>
  <c r="G16"/>
  <c r="D16"/>
  <c r="C16"/>
  <c r="H23"/>
  <c r="G23"/>
  <c r="D23"/>
  <c r="C23"/>
  <c r="H7"/>
  <c r="G7"/>
  <c r="D7"/>
  <c r="C7"/>
  <c r="E37" l="1"/>
  <c r="L37" s="1"/>
  <c r="D6"/>
  <c r="C6"/>
  <c r="G6"/>
  <c r="F60" l="1"/>
  <c r="F63"/>
  <c r="F37"/>
  <c r="F38"/>
  <c r="K42" l="1"/>
  <c r="F42"/>
  <c r="E42"/>
  <c r="L42" s="1"/>
  <c r="E59"/>
  <c r="E58"/>
  <c r="L58" s="1"/>
  <c r="E57"/>
  <c r="E56"/>
  <c r="E55"/>
  <c r="E54"/>
  <c r="E53"/>
  <c r="E52"/>
  <c r="E51"/>
  <c r="E50"/>
  <c r="E49"/>
  <c r="E48"/>
  <c r="E47"/>
  <c r="E46"/>
  <c r="E45"/>
  <c r="E44"/>
  <c r="E43"/>
  <c r="E41"/>
  <c r="E40"/>
  <c r="E39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L19" s="1"/>
  <c r="E18"/>
  <c r="L18" s="1"/>
  <c r="E17"/>
  <c r="E16"/>
  <c r="E15"/>
  <c r="E14"/>
  <c r="L14" s="1"/>
  <c r="E13"/>
  <c r="E12"/>
  <c r="E11"/>
  <c r="E10"/>
  <c r="E9"/>
  <c r="E8"/>
  <c r="E6"/>
  <c r="E7"/>
  <c r="F59"/>
  <c r="F58"/>
  <c r="F57"/>
  <c r="F56"/>
  <c r="F55"/>
  <c r="F54"/>
  <c r="F53"/>
  <c r="F52"/>
  <c r="F51"/>
  <c r="F50"/>
  <c r="F49"/>
  <c r="F48"/>
  <c r="F47"/>
  <c r="F46"/>
  <c r="F45"/>
  <c r="F44"/>
  <c r="F43"/>
  <c r="F41"/>
  <c r="F40"/>
  <c r="F39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I59"/>
  <c r="I58"/>
  <c r="I57"/>
  <c r="I56"/>
  <c r="I55"/>
  <c r="I54"/>
  <c r="I53"/>
  <c r="I52"/>
  <c r="I51"/>
  <c r="I50"/>
  <c r="I49"/>
  <c r="I48"/>
  <c r="I47"/>
  <c r="I46"/>
  <c r="I45"/>
  <c r="I44"/>
  <c r="I43"/>
  <c r="I41"/>
  <c r="I40"/>
  <c r="I39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6"/>
  <c r="I7"/>
  <c r="K59"/>
  <c r="K58"/>
  <c r="K57"/>
  <c r="K56"/>
  <c r="K55"/>
  <c r="K54"/>
  <c r="K53"/>
  <c r="K52"/>
  <c r="K51"/>
  <c r="K50"/>
  <c r="K49"/>
  <c r="K48"/>
  <c r="K47"/>
  <c r="K46"/>
  <c r="K45"/>
  <c r="K44"/>
  <c r="K43"/>
  <c r="K41"/>
  <c r="K40"/>
  <c r="K39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6"/>
  <c r="K7"/>
  <c r="J59"/>
  <c r="J58"/>
  <c r="J57"/>
  <c r="J56"/>
  <c r="J55"/>
  <c r="J54"/>
  <c r="J53"/>
  <c r="J52"/>
  <c r="J51"/>
  <c r="J50"/>
  <c r="J49"/>
  <c r="J48"/>
  <c r="J47"/>
  <c r="J46"/>
  <c r="J45"/>
  <c r="J44"/>
  <c r="J43"/>
  <c r="J41"/>
  <c r="J40"/>
  <c r="J39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L31" l="1"/>
  <c r="L11"/>
  <c r="L15"/>
  <c r="L59"/>
  <c r="L55"/>
  <c r="L51"/>
  <c r="L47"/>
  <c r="L43"/>
  <c r="L35"/>
  <c r="L45"/>
  <c r="L6"/>
  <c r="L22"/>
  <c r="L13"/>
  <c r="L17"/>
  <c r="L21"/>
  <c r="L7"/>
  <c r="L10"/>
  <c r="L26"/>
  <c r="L30"/>
  <c r="L34"/>
  <c r="L40"/>
  <c r="L49"/>
  <c r="L53"/>
  <c r="L57"/>
  <c r="L56"/>
  <c r="L52"/>
  <c r="L48"/>
  <c r="L44"/>
  <c r="L39"/>
  <c r="L9"/>
  <c r="L12"/>
  <c r="L20"/>
  <c r="L32"/>
  <c r="L50"/>
  <c r="L8"/>
  <c r="L16"/>
  <c r="L24"/>
  <c r="L28"/>
  <c r="L36"/>
  <c r="L23"/>
  <c r="L27"/>
  <c r="L41"/>
  <c r="L46"/>
  <c r="L54"/>
  <c r="L25"/>
  <c r="L29"/>
  <c r="L33"/>
</calcChain>
</file>

<file path=xl/sharedStrings.xml><?xml version="1.0" encoding="utf-8"?>
<sst xmlns="http://schemas.openxmlformats.org/spreadsheetml/2006/main" count="128" uniqueCount="128">
  <si>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</si>
  <si>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</si>
  <si>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</si>
  <si>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</si>
  <si>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</si>
  <si>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</si>
  <si>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</si>
  <si>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</si>
  <si>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</si>
  <si>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</si>
  <si>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</si>
  <si>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</si>
  <si>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</si>
  <si>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</si>
  <si>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</si>
  <si>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</si>
  <si>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</si>
  <si>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</si>
  <si>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</si>
  <si>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</si>
  <si>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</si>
  <si>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</si>
  <si>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</si>
  <si>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</si>
  <si>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</si>
  <si>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</si>
  <si>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</si>
  <si>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</si>
  <si>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</si>
  <si>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</si>
  <si>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</si>
  <si>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</si>
  <si>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</si>
  <si>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</si>
  <si>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</si>
  <si>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</si>
  <si>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</si>
  <si>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</si>
  <si>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Органы внутренних дел</t>
  </si>
  <si>
    <t>0302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</si>
  <si>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</si>
  <si>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</si>
  <si>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</si>
  <si>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</si>
  <si>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</si>
  <si>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</si>
  <si>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</si>
  <si>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</si>
  <si>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</si>
  <si>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</si>
  <si>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Топливно-энергетический комплекс</t>
  </si>
  <si>
    <t>0402</t>
  </si>
  <si>
    <t>Сельское хозяйство и рыболовство</t>
  </si>
  <si>
    <t>0405</t>
  </si>
  <si>
    <t>Водное хозяйство</t>
  </si>
  <si>
    <t>0406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</si>
  <si>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</si>
  <si>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</si>
  <si>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</si>
  <si>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</si>
  <si>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</si>
  <si>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</si>
  <si>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</si>
  <si>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</si>
  <si>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</si>
  <si>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</si>
  <si>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</si>
  <si>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</si>
  <si>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</si>
  <si>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</si>
  <si>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</si>
  <si>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</si>
  <si>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</si>
  <si>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</si>
  <si>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</si>
  <si>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</si>
  <si>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</si>
  <si>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</si>
  <si>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</si>
  <si>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</si>
  <si>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</si>
  <si>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</si>
  <si>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</si>
  <si>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</si>
  <si>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</si>
  <si>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</si>
  <si>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</si>
  <si>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</si>
  <si>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</si>
  <si>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</si>
  <si>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</si>
  <si>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</si>
  <si>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</si>
  <si>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</si>
  <si>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</si>
  <si>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</si>
  <si>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</si>
  <si>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</si>
  <si>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</si>
  <si>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</si>
  <si>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</si>
  <si>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</si>
  <si>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</si>
  <si>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</si>
  <si>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</si>
  <si>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</si>
  <si>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</si>
  <si>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</si>
  <si>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</si>
  <si>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</si>
  <si>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</si>
  <si>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</si>
  <si>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</si>
  <si>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</si>
  <si>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МЕЖБЮДЖЕТНЫЕ ТРАНСФЕРТЫ ОБЩЕГО ХАРАКТЕРА БЮДЖЕТАМ СУБЪЕКТОВ РОССИЙСКОЙ ФЕДЕРАЦИИ И МУНИЦИПАЛЬНЫХ ОБРАЗОВАНИЙ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</si>
  <si>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</si>
  <si>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</si>
  <si>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</si>
  <si>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</si>
  <si>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</si>
  <si>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</si>
  <si>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</si>
  <si>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Дополнительное образование</t>
  </si>
  <si>
    <t>ОХРАНА ОКРУЖАЮЩЕЙ СРЕДЫ</t>
  </si>
  <si>
    <t>Сбор,удаление отходов и очистка сточных вод</t>
  </si>
  <si>
    <t>за январь-март месяц 2021 года</t>
  </si>
  <si>
    <t>Информация об исполнении за январь-март месяц 2021 года, 2020 года в разрезе разделов, подразделов классификации расходов</t>
  </si>
  <si>
    <t>Анализ исполнения расходов (Бюджет Тоншаевского муниципального округа Нижегородской области)</t>
  </si>
</sst>
</file>

<file path=xl/styles.xml><?xml version="1.0" encoding="utf-8"?>
<styleSheet xmlns="http://schemas.openxmlformats.org/spreadsheetml/2006/main">
  <numFmts count="2">
    <numFmt numFmtId="164" formatCode="00\ \ 00"/>
    <numFmt numFmtId="165" formatCode="#,##0.00%"/>
  </numFmts>
  <fonts count="9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  <font>
      <b/>
      <sz val="8.5"/>
      <color indexed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165" fontId="2" fillId="0" borderId="0" xfId="1" applyNumberFormat="1" applyFont="1" applyFill="1" applyAlignment="1" applyProtection="1">
      <alignment horizontal="left" wrapText="1"/>
    </xf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63"/>
  <sheetViews>
    <sheetView tabSelected="1" workbookViewId="0">
      <selection activeCell="F3" sqref="F3"/>
    </sheetView>
  </sheetViews>
  <sheetFormatPr defaultColWidth="9.85546875" defaultRowHeight="12.75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>
      <c r="A1" s="18" t="s">
        <v>127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  <c r="N1" s="19"/>
      <c r="O1" s="19"/>
    </row>
    <row r="2" spans="1:15">
      <c r="A2" s="20" t="s">
        <v>126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19"/>
      <c r="N2" s="19"/>
      <c r="O2" s="19"/>
    </row>
    <row r="4" spans="1:15" s="13" customFormat="1" ht="20.100000000000001" customHeight="1">
      <c r="A4" s="21" t="s">
        <v>0</v>
      </c>
      <c r="B4" s="22" t="s">
        <v>1</v>
      </c>
      <c r="C4" s="24" t="s">
        <v>125</v>
      </c>
      <c r="D4" s="24"/>
      <c r="E4" s="24"/>
      <c r="F4" s="24"/>
      <c r="G4" s="24" t="s">
        <v>2</v>
      </c>
      <c r="H4" s="24"/>
      <c r="I4" s="24"/>
      <c r="J4" s="24"/>
      <c r="K4" s="24"/>
      <c r="L4" s="24"/>
    </row>
    <row r="5" spans="1:15" s="13" customFormat="1" ht="83.1" customHeight="1">
      <c r="A5" s="21"/>
      <c r="B5" s="22"/>
      <c r="C5" s="23" t="s">
        <v>3</v>
      </c>
      <c r="D5" s="23" t="s">
        <v>4</v>
      </c>
      <c r="E5" s="24" t="s">
        <v>5</v>
      </c>
      <c r="F5" s="24" t="s">
        <v>6</v>
      </c>
      <c r="G5" s="23" t="s">
        <v>7</v>
      </c>
      <c r="H5" s="23" t="s">
        <v>8</v>
      </c>
      <c r="I5" s="24" t="s">
        <v>9</v>
      </c>
      <c r="J5" s="24" t="s">
        <v>10</v>
      </c>
      <c r="K5" s="24" t="s">
        <v>11</v>
      </c>
      <c r="L5" s="24" t="s">
        <v>12</v>
      </c>
    </row>
    <row r="6" spans="1:15" s="13" customFormat="1" ht="21" customHeight="1">
      <c r="A6" s="1" t="s">
        <v>13</v>
      </c>
      <c r="B6" s="2"/>
      <c r="C6" s="3">
        <f>C7+C16+C18+C23+C32+C45+C49+C54+C56+C58+C39+C37+C60</f>
        <v>689062.6</v>
      </c>
      <c r="D6" s="3">
        <f>D7+D16+D18+D23+D32+D45+D49+D54+D56+D58+D39+D37+D60</f>
        <v>136944.65</v>
      </c>
      <c r="E6" s="4">
        <f t="shared" ref="E6:E39" si="0">(D6/C6)</f>
        <v>0.19874050630523266</v>
      </c>
      <c r="F6" s="4">
        <v>1</v>
      </c>
      <c r="G6" s="3">
        <f>G7+G16+G18+G23+G32+G45+G49+G54+G56+G58+G39+G37+G60</f>
        <v>669457.68999999994</v>
      </c>
      <c r="H6" s="3">
        <f>H7+H16+H18+H23+H32+H45+H49+H54+H56+H58+H39+H37+H60</f>
        <v>140878.28999999998</v>
      </c>
      <c r="I6" s="4">
        <f t="shared" ref="I6:I39" si="1">(H6/G6)</f>
        <v>0.2104364354975144</v>
      </c>
      <c r="J6" s="4">
        <v>1</v>
      </c>
      <c r="K6" s="4">
        <f t="shared" ref="K6:K39" si="2">(D6/H6)</f>
        <v>0.97207774171591677</v>
      </c>
      <c r="L6" s="14">
        <f t="shared" ref="L6:L39" si="3">(E6-I6)</f>
        <v>-1.169592919228174E-2</v>
      </c>
    </row>
    <row r="7" spans="1:15" s="13" customFormat="1" ht="21" customHeight="1">
      <c r="A7" s="5" t="s">
        <v>14</v>
      </c>
      <c r="B7" s="6" t="s">
        <v>15</v>
      </c>
      <c r="C7" s="7">
        <f>SUM(C8:C15)</f>
        <v>77614.19</v>
      </c>
      <c r="D7" s="7">
        <f>SUM(D8:D15)</f>
        <v>18256.28</v>
      </c>
      <c r="E7" s="8">
        <f t="shared" si="0"/>
        <v>0.23521832798873502</v>
      </c>
      <c r="F7" s="8">
        <f>(D7/D6)</f>
        <v>0.13331137799103507</v>
      </c>
      <c r="G7" s="7">
        <f>SUM(G8:G15)</f>
        <v>78725.22</v>
      </c>
      <c r="H7" s="7">
        <f>SUM(H8:H15)</f>
        <v>19715.239999999998</v>
      </c>
      <c r="I7" s="8">
        <f t="shared" si="1"/>
        <v>0.25043105627396151</v>
      </c>
      <c r="J7" s="8">
        <f>(H7/H6)</f>
        <v>0.13994519666585958</v>
      </c>
      <c r="K7" s="8">
        <f t="shared" si="2"/>
        <v>0.92599836471683838</v>
      </c>
      <c r="L7" s="15">
        <f t="shared" si="3"/>
        <v>-1.521272828522649E-2</v>
      </c>
    </row>
    <row r="8" spans="1:15" s="13" customFormat="1" ht="41.1" customHeight="1">
      <c r="A8" s="1" t="s">
        <v>16</v>
      </c>
      <c r="B8" s="2" t="s">
        <v>17</v>
      </c>
      <c r="C8" s="3">
        <v>1785.51</v>
      </c>
      <c r="D8" s="3">
        <v>413.11</v>
      </c>
      <c r="E8" s="4">
        <f t="shared" si="0"/>
        <v>0.2313680685070372</v>
      </c>
      <c r="F8" s="4">
        <f>(D8/D6)</f>
        <v>3.0166202184605242E-3</v>
      </c>
      <c r="G8" s="3">
        <v>6104.6</v>
      </c>
      <c r="H8" s="3">
        <v>1431.95</v>
      </c>
      <c r="I8" s="4">
        <f t="shared" si="1"/>
        <v>0.23456901353078005</v>
      </c>
      <c r="J8" s="4">
        <f>(H8/H6)</f>
        <v>1.016444762354796E-2</v>
      </c>
      <c r="K8" s="4">
        <f t="shared" si="2"/>
        <v>0.28849471001082438</v>
      </c>
      <c r="L8" s="14">
        <f t="shared" si="3"/>
        <v>-3.2009450237428516E-3</v>
      </c>
    </row>
    <row r="9" spans="1:15" s="13" customFormat="1" ht="60.95" customHeight="1">
      <c r="A9" s="1" t="s">
        <v>18</v>
      </c>
      <c r="B9" s="2" t="s">
        <v>19</v>
      </c>
      <c r="C9" s="3">
        <v>1781.2</v>
      </c>
      <c r="D9" s="3">
        <v>309.5</v>
      </c>
      <c r="E9" s="4">
        <f t="shared" si="0"/>
        <v>0.1737592634179205</v>
      </c>
      <c r="F9" s="4">
        <f>(D9/D6)</f>
        <v>2.2600371756034284E-3</v>
      </c>
      <c r="G9" s="3">
        <v>1004.9</v>
      </c>
      <c r="H9" s="3">
        <v>216.54</v>
      </c>
      <c r="I9" s="4">
        <f t="shared" si="1"/>
        <v>0.21548412777390785</v>
      </c>
      <c r="J9" s="4">
        <f>(H9/H6)</f>
        <v>1.537071467860662E-3</v>
      </c>
      <c r="K9" s="4">
        <f t="shared" si="2"/>
        <v>1.4292971275514916</v>
      </c>
      <c r="L9" s="14">
        <f t="shared" si="3"/>
        <v>-4.1724864355987351E-2</v>
      </c>
    </row>
    <row r="10" spans="1:15" s="13" customFormat="1" ht="60.95" customHeight="1">
      <c r="A10" s="1" t="s">
        <v>20</v>
      </c>
      <c r="B10" s="2" t="s">
        <v>21</v>
      </c>
      <c r="C10" s="3">
        <v>35893.07</v>
      </c>
      <c r="D10" s="3">
        <v>8384.76</v>
      </c>
      <c r="E10" s="4">
        <f t="shared" si="0"/>
        <v>0.23360386837904923</v>
      </c>
      <c r="F10" s="4">
        <f>(D10/D6)</f>
        <v>6.1227364486308888E-2</v>
      </c>
      <c r="G10" s="3">
        <v>32403.01</v>
      </c>
      <c r="H10" s="3">
        <v>7404.49</v>
      </c>
      <c r="I10" s="4">
        <f t="shared" si="1"/>
        <v>0.22851241289003707</v>
      </c>
      <c r="J10" s="4">
        <f>(H10/H6)</f>
        <v>5.255948237304698E-2</v>
      </c>
      <c r="K10" s="4">
        <f t="shared" si="2"/>
        <v>1.1323885912466625</v>
      </c>
      <c r="L10" s="14">
        <f t="shared" si="3"/>
        <v>5.0914554890121588E-3</v>
      </c>
    </row>
    <row r="11" spans="1:15" s="13" customFormat="1" ht="21" customHeight="1">
      <c r="A11" s="1" t="s">
        <v>22</v>
      </c>
      <c r="B11" s="2" t="s">
        <v>23</v>
      </c>
      <c r="C11" s="3">
        <v>16.3</v>
      </c>
      <c r="D11" s="3"/>
      <c r="E11" s="4">
        <f t="shared" si="0"/>
        <v>0</v>
      </c>
      <c r="F11" s="4">
        <f>(D11/D6)</f>
        <v>0</v>
      </c>
      <c r="G11" s="3">
        <v>17.7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>
        <f t="shared" si="3"/>
        <v>0</v>
      </c>
    </row>
    <row r="12" spans="1:15" s="13" customFormat="1" ht="41.1" customHeight="1">
      <c r="A12" s="1" t="s">
        <v>24</v>
      </c>
      <c r="B12" s="2" t="s">
        <v>25</v>
      </c>
      <c r="C12" s="3">
        <v>9521.7000000000007</v>
      </c>
      <c r="D12" s="3">
        <v>2040.26</v>
      </c>
      <c r="E12" s="4">
        <f t="shared" si="0"/>
        <v>0.21427476185975192</v>
      </c>
      <c r="F12" s="4">
        <f>(D12/D6)</f>
        <v>1.4898427941507756E-2</v>
      </c>
      <c r="G12" s="3">
        <v>9935.66</v>
      </c>
      <c r="H12" s="3">
        <v>2172.8000000000002</v>
      </c>
      <c r="I12" s="4">
        <f t="shared" si="1"/>
        <v>0.21868703236624443</v>
      </c>
      <c r="J12" s="4">
        <f>(H12/H6)</f>
        <v>1.5423242289496845E-2</v>
      </c>
      <c r="K12" s="4">
        <f t="shared" si="2"/>
        <v>0.9390003681885124</v>
      </c>
      <c r="L12" s="14">
        <f t="shared" si="3"/>
        <v>-4.4122705064925105E-3</v>
      </c>
    </row>
    <row r="13" spans="1:15" s="13" customFormat="1" ht="21" customHeight="1">
      <c r="A13" s="1" t="s">
        <v>26</v>
      </c>
      <c r="B13" s="2" t="s">
        <v>27</v>
      </c>
      <c r="C13" s="3"/>
      <c r="D13" s="3"/>
      <c r="E13" s="4" t="e">
        <f t="shared" si="0"/>
        <v>#DIV/0!</v>
      </c>
      <c r="F13" s="4">
        <f>(D13/D6)</f>
        <v>0</v>
      </c>
      <c r="G13" s="3"/>
      <c r="H13" s="3"/>
      <c r="I13" s="4" t="e">
        <f t="shared" si="1"/>
        <v>#DIV/0!</v>
      </c>
      <c r="J13" s="4">
        <f>(H13/H6)</f>
        <v>0</v>
      </c>
      <c r="K13" s="4" t="e">
        <f t="shared" si="2"/>
        <v>#DIV/0!</v>
      </c>
      <c r="L13" s="4" t="e">
        <f t="shared" si="3"/>
        <v>#DIV/0!</v>
      </c>
    </row>
    <row r="14" spans="1:15" s="13" customFormat="1" ht="21" customHeight="1">
      <c r="A14" s="1" t="s">
        <v>28</v>
      </c>
      <c r="B14" s="2" t="s">
        <v>29</v>
      </c>
      <c r="C14" s="3">
        <v>974.24</v>
      </c>
      <c r="D14" s="3"/>
      <c r="E14" s="4">
        <f t="shared" si="0"/>
        <v>0</v>
      </c>
      <c r="F14" s="4">
        <f>(D14/D6)</f>
        <v>0</v>
      </c>
      <c r="G14" s="3">
        <v>545.5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>
      <c r="A15" s="1" t="s">
        <v>30</v>
      </c>
      <c r="B15" s="2" t="s">
        <v>31</v>
      </c>
      <c r="C15" s="3">
        <v>27642.17</v>
      </c>
      <c r="D15" s="3">
        <v>7108.65</v>
      </c>
      <c r="E15" s="4">
        <f t="shared" si="0"/>
        <v>0.25716685773946113</v>
      </c>
      <c r="F15" s="4">
        <f>(D15/D6)</f>
        <v>5.1908928169154475E-2</v>
      </c>
      <c r="G15" s="3">
        <v>28713.85</v>
      </c>
      <c r="H15" s="3">
        <v>8489.4599999999991</v>
      </c>
      <c r="I15" s="4">
        <f t="shared" si="1"/>
        <v>0.29565732216334623</v>
      </c>
      <c r="J15" s="4">
        <f>(H15/H6)</f>
        <v>6.0260952911907154E-2</v>
      </c>
      <c r="K15" s="4">
        <f t="shared" si="2"/>
        <v>0.83735007880359891</v>
      </c>
      <c r="L15" s="14">
        <f t="shared" si="3"/>
        <v>-3.8490464423885096E-2</v>
      </c>
    </row>
    <row r="16" spans="1:15" s="13" customFormat="1" ht="21" customHeight="1">
      <c r="A16" s="5" t="s">
        <v>32</v>
      </c>
      <c r="B16" s="6" t="s">
        <v>33</v>
      </c>
      <c r="C16" s="7">
        <f>SUM(C17:C17)</f>
        <v>704</v>
      </c>
      <c r="D16" s="7">
        <f>SUM(D17:D17)</f>
        <v>162.44999999999999</v>
      </c>
      <c r="E16" s="8">
        <f t="shared" si="0"/>
        <v>0.2307528409090909</v>
      </c>
      <c r="F16" s="8">
        <f>(D16/D6)</f>
        <v>1.1862456839314278E-3</v>
      </c>
      <c r="G16" s="7">
        <f>SUM(G17:G17)</f>
        <v>971.6</v>
      </c>
      <c r="H16" s="7">
        <f>SUM(H17:H17)</f>
        <v>175.2</v>
      </c>
      <c r="I16" s="8">
        <f t="shared" si="1"/>
        <v>0.1803211198023878</v>
      </c>
      <c r="J16" s="8">
        <f>(H16/H6)</f>
        <v>1.2436266794550105E-3</v>
      </c>
      <c r="K16" s="8">
        <f t="shared" si="2"/>
        <v>0.92722602739726023</v>
      </c>
      <c r="L16" s="8">
        <f t="shared" si="3"/>
        <v>5.0431721106703103E-2</v>
      </c>
    </row>
    <row r="17" spans="1:12" s="13" customFormat="1" ht="21" customHeight="1">
      <c r="A17" s="1" t="s">
        <v>34</v>
      </c>
      <c r="B17" s="2" t="s">
        <v>35</v>
      </c>
      <c r="C17" s="3">
        <v>704</v>
      </c>
      <c r="D17" s="3">
        <v>162.44999999999999</v>
      </c>
      <c r="E17" s="4">
        <f t="shared" si="0"/>
        <v>0.2307528409090909</v>
      </c>
      <c r="F17" s="4">
        <f>(D17/D6)</f>
        <v>1.1862456839314278E-3</v>
      </c>
      <c r="G17" s="3">
        <v>971.6</v>
      </c>
      <c r="H17" s="3">
        <v>175.2</v>
      </c>
      <c r="I17" s="4">
        <f t="shared" si="1"/>
        <v>0.1803211198023878</v>
      </c>
      <c r="J17" s="4">
        <f>(H17/H6)</f>
        <v>1.2436266794550105E-3</v>
      </c>
      <c r="K17" s="4">
        <f t="shared" si="2"/>
        <v>0.92722602739726023</v>
      </c>
      <c r="L17" s="4">
        <f t="shared" si="3"/>
        <v>5.0431721106703103E-2</v>
      </c>
    </row>
    <row r="18" spans="1:12" s="13" customFormat="1" ht="41.1" customHeight="1">
      <c r="A18" s="5" t="s">
        <v>36</v>
      </c>
      <c r="B18" s="6" t="s">
        <v>37</v>
      </c>
      <c r="C18" s="7">
        <f>SUM(C19:C22)</f>
        <v>13847.330000000002</v>
      </c>
      <c r="D18" s="7">
        <f>SUM(D19:D22)</f>
        <v>2891.46</v>
      </c>
      <c r="E18" s="8">
        <f t="shared" si="0"/>
        <v>0.2088099294232173</v>
      </c>
      <c r="F18" s="8">
        <f>(D18/D6)</f>
        <v>2.1114077840937929E-2</v>
      </c>
      <c r="G18" s="7">
        <f>SUM(G19:G22)</f>
        <v>13393.51</v>
      </c>
      <c r="H18" s="7">
        <f>SUM(H19:H22)</f>
        <v>2748.85</v>
      </c>
      <c r="I18" s="8">
        <f t="shared" si="1"/>
        <v>0.20523746202451784</v>
      </c>
      <c r="J18" s="8">
        <f>(H18/H6)</f>
        <v>1.9512232864268869E-2</v>
      </c>
      <c r="K18" s="8">
        <f t="shared" si="2"/>
        <v>1.0518798770394893</v>
      </c>
      <c r="L18" s="15">
        <f t="shared" si="3"/>
        <v>3.5724673986994582E-3</v>
      </c>
    </row>
    <row r="19" spans="1:12" s="13" customFormat="1" ht="21" customHeight="1">
      <c r="A19" s="1" t="s">
        <v>38</v>
      </c>
      <c r="B19" s="2" t="s">
        <v>39</v>
      </c>
      <c r="C19" s="3"/>
      <c r="D19" s="3"/>
      <c r="E19" s="4" t="e">
        <f t="shared" si="0"/>
        <v>#DIV/0!</v>
      </c>
      <c r="F19" s="4">
        <f>(D19/D6)</f>
        <v>0</v>
      </c>
      <c r="G19" s="3"/>
      <c r="H19" s="3"/>
      <c r="I19" s="4" t="e">
        <f t="shared" si="1"/>
        <v>#DIV/0!</v>
      </c>
      <c r="J19" s="4">
        <f>(H19/H6)</f>
        <v>0</v>
      </c>
      <c r="K19" s="4" t="e">
        <f t="shared" si="2"/>
        <v>#DIV/0!</v>
      </c>
      <c r="L19" s="4" t="e">
        <f t="shared" si="3"/>
        <v>#DIV/0!</v>
      </c>
    </row>
    <row r="20" spans="1:12" s="13" customFormat="1" ht="41.1" customHeight="1">
      <c r="A20" s="1" t="s">
        <v>40</v>
      </c>
      <c r="B20" s="2" t="s">
        <v>41</v>
      </c>
      <c r="C20" s="3">
        <v>5581.55</v>
      </c>
      <c r="D20" s="3">
        <v>1253.76</v>
      </c>
      <c r="E20" s="4">
        <f t="shared" si="0"/>
        <v>0.22462577599412348</v>
      </c>
      <c r="F20" s="4">
        <f>(D20/D6)</f>
        <v>9.1552316939727107E-3</v>
      </c>
      <c r="G20" s="3">
        <v>5381.38</v>
      </c>
      <c r="H20" s="3">
        <v>1286.6099999999999</v>
      </c>
      <c r="I20" s="4">
        <f t="shared" si="1"/>
        <v>0.23908551338132594</v>
      </c>
      <c r="J20" s="4">
        <f>(H20/H6)</f>
        <v>9.1327769523607931E-3</v>
      </c>
      <c r="K20" s="4">
        <f t="shared" si="2"/>
        <v>0.97446778744141593</v>
      </c>
      <c r="L20" s="14">
        <f t="shared" si="3"/>
        <v>-1.4459737387202465E-2</v>
      </c>
    </row>
    <row r="21" spans="1:12" s="13" customFormat="1" ht="21" customHeight="1">
      <c r="A21" s="1" t="s">
        <v>42</v>
      </c>
      <c r="B21" s="2" t="s">
        <v>43</v>
      </c>
      <c r="C21" s="3">
        <v>8265.7800000000007</v>
      </c>
      <c r="D21" s="3">
        <v>1637.7</v>
      </c>
      <c r="E21" s="4">
        <f t="shared" si="0"/>
        <v>0.19813012202115227</v>
      </c>
      <c r="F21" s="4">
        <f>(D21/D6)</f>
        <v>1.1958846146965216E-2</v>
      </c>
      <c r="G21" s="3">
        <v>8012.13</v>
      </c>
      <c r="H21" s="3">
        <v>1462.24</v>
      </c>
      <c r="I21" s="4">
        <f t="shared" si="1"/>
        <v>0.1825032794026058</v>
      </c>
      <c r="J21" s="4">
        <f>(H21/H6)</f>
        <v>1.0379455911908074E-2</v>
      </c>
      <c r="K21" s="4">
        <f t="shared" si="2"/>
        <v>1.1199939818360871</v>
      </c>
      <c r="L21" s="4">
        <f t="shared" si="3"/>
        <v>1.5626842618546466E-2</v>
      </c>
    </row>
    <row r="22" spans="1:12" s="13" customFormat="1" ht="41.1" customHeight="1">
      <c r="A22" s="1" t="s">
        <v>44</v>
      </c>
      <c r="B22" s="2" t="s">
        <v>45</v>
      </c>
      <c r="C22" s="3"/>
      <c r="D22" s="3"/>
      <c r="E22" s="4" t="e">
        <f t="shared" si="0"/>
        <v>#DIV/0!</v>
      </c>
      <c r="F22" s="4">
        <f>(D22/D6)</f>
        <v>0</v>
      </c>
      <c r="G22" s="3"/>
      <c r="H22" s="3"/>
      <c r="I22" s="4" t="e">
        <f t="shared" si="1"/>
        <v>#DIV/0!</v>
      </c>
      <c r="J22" s="4">
        <f>(H22/H6)</f>
        <v>0</v>
      </c>
      <c r="K22" s="4" t="e">
        <f t="shared" si="2"/>
        <v>#DIV/0!</v>
      </c>
      <c r="L22" s="14" t="e">
        <f t="shared" si="3"/>
        <v>#DIV/0!</v>
      </c>
    </row>
    <row r="23" spans="1:12" s="13" customFormat="1" ht="21" customHeight="1">
      <c r="A23" s="5" t="s">
        <v>46</v>
      </c>
      <c r="B23" s="6" t="s">
        <v>47</v>
      </c>
      <c r="C23" s="7">
        <f>SUM(C24:C31)</f>
        <v>37359.629999999997</v>
      </c>
      <c r="D23" s="7">
        <f>SUM(D24:D31)</f>
        <v>7026.35</v>
      </c>
      <c r="E23" s="8">
        <f t="shared" si="0"/>
        <v>0.18807332942001836</v>
      </c>
      <c r="F23" s="8">
        <f>(D23/D6)</f>
        <v>5.1307955440391434E-2</v>
      </c>
      <c r="G23" s="7">
        <f>SUM(G24:G31)</f>
        <v>46718.57</v>
      </c>
      <c r="H23" s="7">
        <f>SUM(H24:H31)</f>
        <v>5981.53</v>
      </c>
      <c r="I23" s="8">
        <f t="shared" si="1"/>
        <v>0.12803324245583714</v>
      </c>
      <c r="J23" s="8">
        <f>(H23/H6)</f>
        <v>4.2458848698404848E-2</v>
      </c>
      <c r="K23" s="8">
        <f t="shared" si="2"/>
        <v>1.1746743726103523</v>
      </c>
      <c r="L23" s="15">
        <f t="shared" si="3"/>
        <v>6.0040086964181227E-2</v>
      </c>
    </row>
    <row r="24" spans="1:12" s="13" customFormat="1" ht="21" customHeight="1">
      <c r="A24" s="1" t="s">
        <v>48</v>
      </c>
      <c r="B24" s="2" t="s">
        <v>49</v>
      </c>
      <c r="C24" s="3"/>
      <c r="D24" s="3"/>
      <c r="E24" s="4" t="e">
        <f t="shared" si="0"/>
        <v>#DIV/0!</v>
      </c>
      <c r="F24" s="4">
        <f>(D24/D6)</f>
        <v>0</v>
      </c>
      <c r="G24" s="3">
        <v>528.72</v>
      </c>
      <c r="H24" s="3"/>
      <c r="I24" s="4">
        <f t="shared" si="1"/>
        <v>0</v>
      </c>
      <c r="J24" s="4">
        <f>(H24/H6)</f>
        <v>0</v>
      </c>
      <c r="K24" s="4" t="e">
        <f t="shared" si="2"/>
        <v>#DIV/0!</v>
      </c>
      <c r="L24" s="14" t="e">
        <f t="shared" si="3"/>
        <v>#DIV/0!</v>
      </c>
    </row>
    <row r="25" spans="1:12" s="13" customFormat="1" ht="21" customHeight="1">
      <c r="A25" s="1" t="s">
        <v>50</v>
      </c>
      <c r="B25" s="2" t="s">
        <v>51</v>
      </c>
      <c r="C25" s="3"/>
      <c r="D25" s="3"/>
      <c r="E25" s="4" t="e">
        <f t="shared" si="0"/>
        <v>#DIV/0!</v>
      </c>
      <c r="F25" s="4">
        <f>(D25/D6)</f>
        <v>0</v>
      </c>
      <c r="G25" s="3"/>
      <c r="H25" s="3"/>
      <c r="I25" s="4" t="e">
        <f t="shared" si="1"/>
        <v>#DIV/0!</v>
      </c>
      <c r="J25" s="4">
        <f>(H25/H6)</f>
        <v>0</v>
      </c>
      <c r="K25" s="4" t="e">
        <f t="shared" si="2"/>
        <v>#DIV/0!</v>
      </c>
      <c r="L25" s="4" t="e">
        <f t="shared" si="3"/>
        <v>#DIV/0!</v>
      </c>
    </row>
    <row r="26" spans="1:12" s="13" customFormat="1" ht="21" customHeight="1">
      <c r="A26" s="1" t="s">
        <v>52</v>
      </c>
      <c r="B26" s="2" t="s">
        <v>53</v>
      </c>
      <c r="C26" s="3">
        <v>8678.0400000000009</v>
      </c>
      <c r="D26" s="3">
        <v>1830.05</v>
      </c>
      <c r="E26" s="4">
        <f t="shared" si="0"/>
        <v>0.21088287216929166</v>
      </c>
      <c r="F26" s="4">
        <f>(D26/D6)</f>
        <v>1.3363428217166571E-2</v>
      </c>
      <c r="G26" s="3">
        <v>7453.4</v>
      </c>
      <c r="H26" s="3">
        <v>1300.9100000000001</v>
      </c>
      <c r="I26" s="4">
        <f t="shared" si="1"/>
        <v>0.17453913650146244</v>
      </c>
      <c r="J26" s="4">
        <f>(H26/H6)</f>
        <v>9.234283011243254E-3</v>
      </c>
      <c r="K26" s="4">
        <f t="shared" si="2"/>
        <v>1.4067460469978705</v>
      </c>
      <c r="L26" s="14">
        <f t="shared" si="3"/>
        <v>3.6343735667829224E-2</v>
      </c>
    </row>
    <row r="27" spans="1:12" s="13" customFormat="1" ht="21" customHeight="1">
      <c r="A27" s="1" t="s">
        <v>54</v>
      </c>
      <c r="B27" s="2" t="s">
        <v>55</v>
      </c>
      <c r="C27" s="3"/>
      <c r="D27" s="3"/>
      <c r="E27" s="4" t="e">
        <f t="shared" si="0"/>
        <v>#DIV/0!</v>
      </c>
      <c r="F27" s="4">
        <f>(D27/D6)</f>
        <v>0</v>
      </c>
      <c r="G27" s="3"/>
      <c r="H27" s="3"/>
      <c r="I27" s="4" t="e">
        <f t="shared" si="1"/>
        <v>#DIV/0!</v>
      </c>
      <c r="J27" s="4">
        <f>(H27/H6)</f>
        <v>0</v>
      </c>
      <c r="K27" s="4" t="e">
        <f t="shared" si="2"/>
        <v>#DIV/0!</v>
      </c>
      <c r="L27" s="4" t="e">
        <f t="shared" si="3"/>
        <v>#DIV/0!</v>
      </c>
    </row>
    <row r="28" spans="1:12" s="13" customFormat="1" ht="21" customHeight="1">
      <c r="A28" s="1" t="s">
        <v>56</v>
      </c>
      <c r="B28" s="2" t="s">
        <v>57</v>
      </c>
      <c r="C28" s="3">
        <v>800</v>
      </c>
      <c r="D28" s="3"/>
      <c r="E28" s="4">
        <f t="shared" si="0"/>
        <v>0</v>
      </c>
      <c r="F28" s="4">
        <f>(D28/D6)</f>
        <v>0</v>
      </c>
      <c r="G28" s="3">
        <v>50</v>
      </c>
      <c r="H28" s="3">
        <v>50</v>
      </c>
      <c r="I28" s="4">
        <f t="shared" si="1"/>
        <v>1</v>
      </c>
      <c r="J28" s="4">
        <f>(H28/H6)</f>
        <v>3.5491628979880441E-4</v>
      </c>
      <c r="K28" s="4">
        <f t="shared" si="2"/>
        <v>0</v>
      </c>
      <c r="L28" s="14">
        <f t="shared" si="3"/>
        <v>-1</v>
      </c>
    </row>
    <row r="29" spans="1:12" s="13" customFormat="1" ht="21" customHeight="1">
      <c r="A29" s="1" t="s">
        <v>58</v>
      </c>
      <c r="B29" s="2" t="s">
        <v>59</v>
      </c>
      <c r="C29" s="3">
        <v>16633.46</v>
      </c>
      <c r="D29" s="3">
        <v>3702.58</v>
      </c>
      <c r="E29" s="4">
        <f t="shared" si="0"/>
        <v>0.22259830486260826</v>
      </c>
      <c r="F29" s="4">
        <f>(D29/D6)</f>
        <v>2.7037054751682523E-2</v>
      </c>
      <c r="G29" s="3">
        <v>30457.59</v>
      </c>
      <c r="H29" s="3">
        <v>3142.3</v>
      </c>
      <c r="I29" s="4">
        <f t="shared" si="1"/>
        <v>0.10316968611108102</v>
      </c>
      <c r="J29" s="4">
        <f>(H29/H6)</f>
        <v>2.2305069148695664E-2</v>
      </c>
      <c r="K29" s="4">
        <f t="shared" si="2"/>
        <v>1.1783025172644241</v>
      </c>
      <c r="L29" s="4">
        <f t="shared" si="3"/>
        <v>0.11942861875152724</v>
      </c>
    </row>
    <row r="30" spans="1:12" s="13" customFormat="1" ht="21" customHeight="1">
      <c r="A30" s="1" t="s">
        <v>60</v>
      </c>
      <c r="B30" s="2" t="s">
        <v>61</v>
      </c>
      <c r="C30" s="3">
        <v>778.55</v>
      </c>
      <c r="D30" s="3">
        <v>95.17</v>
      </c>
      <c r="E30" s="4">
        <f t="shared" si="0"/>
        <v>0.12224006165307302</v>
      </c>
      <c r="F30" s="4">
        <f>(D30/D6)</f>
        <v>6.9495230372270842E-4</v>
      </c>
      <c r="G30" s="3">
        <v>1259.5</v>
      </c>
      <c r="H30" s="3">
        <v>112.69</v>
      </c>
      <c r="I30" s="4">
        <f t="shared" si="1"/>
        <v>8.9472012703453743E-2</v>
      </c>
      <c r="J30" s="4">
        <f>(H30/H6)</f>
        <v>7.9991033394854528E-4</v>
      </c>
      <c r="K30" s="4">
        <f t="shared" si="2"/>
        <v>0.84452923950661107</v>
      </c>
      <c r="L30" s="4">
        <f t="shared" si="3"/>
        <v>3.276804894961928E-2</v>
      </c>
    </row>
    <row r="31" spans="1:12" s="13" customFormat="1" ht="21" customHeight="1">
      <c r="A31" s="1" t="s">
        <v>62</v>
      </c>
      <c r="B31" s="2" t="s">
        <v>63</v>
      </c>
      <c r="C31" s="3">
        <v>10469.58</v>
      </c>
      <c r="D31" s="3">
        <v>1398.55</v>
      </c>
      <c r="E31" s="4">
        <f t="shared" si="0"/>
        <v>0.13358224494201296</v>
      </c>
      <c r="F31" s="4">
        <f>(D31/D6)</f>
        <v>1.0212520167819627E-2</v>
      </c>
      <c r="G31" s="3">
        <v>6969.36</v>
      </c>
      <c r="H31" s="3">
        <v>1375.63</v>
      </c>
      <c r="I31" s="4">
        <f t="shared" si="1"/>
        <v>0.19738254301686239</v>
      </c>
      <c r="J31" s="4">
        <f>(H31/H6)</f>
        <v>9.7646699147185875E-3</v>
      </c>
      <c r="K31" s="4">
        <f t="shared" si="2"/>
        <v>1.0166614569324599</v>
      </c>
      <c r="L31" s="4">
        <f t="shared" si="3"/>
        <v>-6.3800298074849437E-2</v>
      </c>
    </row>
    <row r="32" spans="1:12" s="13" customFormat="1" ht="21" customHeight="1">
      <c r="A32" s="5" t="s">
        <v>64</v>
      </c>
      <c r="B32" s="6" t="s">
        <v>65</v>
      </c>
      <c r="C32" s="7">
        <f>SUM(C33:C36)</f>
        <v>105998.13</v>
      </c>
      <c r="D32" s="7">
        <f>SUM(D33:D36)</f>
        <v>3632.5699999999997</v>
      </c>
      <c r="E32" s="8">
        <f t="shared" si="0"/>
        <v>3.4270132878759275E-2</v>
      </c>
      <c r="F32" s="8">
        <f>(D32/D6)</f>
        <v>2.6525826310118721E-2</v>
      </c>
      <c r="G32" s="7">
        <f>SUM(G33:G36)</f>
        <v>78458.12999999999</v>
      </c>
      <c r="H32" s="7">
        <f>SUM(H33:H36)</f>
        <v>9800.9700000000012</v>
      </c>
      <c r="I32" s="8">
        <f t="shared" si="1"/>
        <v>0.12491975019032447</v>
      </c>
      <c r="J32" s="8">
        <f>(H32/H6)</f>
        <v>6.9570478176587763E-2</v>
      </c>
      <c r="K32" s="8">
        <f t="shared" si="2"/>
        <v>0.37063372298864289</v>
      </c>
      <c r="L32" s="8">
        <f t="shared" si="3"/>
        <v>-9.0649617311565206E-2</v>
      </c>
    </row>
    <row r="33" spans="1:12" s="13" customFormat="1" ht="21" customHeight="1">
      <c r="A33" s="1" t="s">
        <v>66</v>
      </c>
      <c r="B33" s="2" t="s">
        <v>67</v>
      </c>
      <c r="C33" s="3">
        <v>74034.69</v>
      </c>
      <c r="D33" s="3">
        <v>3.81</v>
      </c>
      <c r="E33" s="4">
        <f t="shared" si="0"/>
        <v>5.1462361765815454E-5</v>
      </c>
      <c r="F33" s="4">
        <f>(D33/D6)</f>
        <v>2.7821459253793415E-5</v>
      </c>
      <c r="G33" s="3">
        <v>45346.67</v>
      </c>
      <c r="H33" s="3">
        <v>4649.84</v>
      </c>
      <c r="I33" s="4">
        <f t="shared" si="1"/>
        <v>0.10253983368569292</v>
      </c>
      <c r="J33" s="4">
        <f>(H33/H6)</f>
        <v>3.3006079219161454E-2</v>
      </c>
      <c r="K33" s="4">
        <f t="shared" si="2"/>
        <v>8.193830325344528E-4</v>
      </c>
      <c r="L33" s="4">
        <f t="shared" si="3"/>
        <v>-0.1024883713239271</v>
      </c>
    </row>
    <row r="34" spans="1:12" s="13" customFormat="1" ht="21" customHeight="1">
      <c r="A34" s="1" t="s">
        <v>68</v>
      </c>
      <c r="B34" s="2" t="s">
        <v>69</v>
      </c>
      <c r="C34" s="3">
        <v>2442.89</v>
      </c>
      <c r="D34" s="3"/>
      <c r="E34" s="4">
        <f t="shared" si="0"/>
        <v>0</v>
      </c>
      <c r="F34" s="4">
        <f>(D34/D6)</f>
        <v>0</v>
      </c>
      <c r="G34" s="3">
        <v>5472.5</v>
      </c>
      <c r="H34" s="3">
        <v>1752.5</v>
      </c>
      <c r="I34" s="4">
        <f t="shared" si="1"/>
        <v>0.32023755139333027</v>
      </c>
      <c r="J34" s="4">
        <f>(H34/H6)</f>
        <v>1.2439815957448095E-2</v>
      </c>
      <c r="K34" s="4">
        <f t="shared" si="2"/>
        <v>0</v>
      </c>
      <c r="L34" s="4">
        <f t="shared" si="3"/>
        <v>-0.32023755139333027</v>
      </c>
    </row>
    <row r="35" spans="1:12" s="13" customFormat="1" ht="21" customHeight="1">
      <c r="A35" s="1" t="s">
        <v>70</v>
      </c>
      <c r="B35" s="2" t="s">
        <v>71</v>
      </c>
      <c r="C35" s="3">
        <v>28735.63</v>
      </c>
      <c r="D35" s="3">
        <v>3607.52</v>
      </c>
      <c r="E35" s="4">
        <f t="shared" si="0"/>
        <v>0.12554170554116961</v>
      </c>
      <c r="F35" s="4">
        <f>(D35/D6)</f>
        <v>2.6342905692190239E-2</v>
      </c>
      <c r="G35" s="3">
        <v>26553.040000000001</v>
      </c>
      <c r="H35" s="3">
        <v>3343.86</v>
      </c>
      <c r="I35" s="4">
        <f t="shared" si="1"/>
        <v>0.12593134345445944</v>
      </c>
      <c r="J35" s="4">
        <f>(H35/H6)</f>
        <v>2.3735807696132601E-2</v>
      </c>
      <c r="K35" s="4">
        <f t="shared" si="2"/>
        <v>1.0788489948741873</v>
      </c>
      <c r="L35" s="14">
        <f t="shared" si="3"/>
        <v>-3.8963791328983088E-4</v>
      </c>
    </row>
    <row r="36" spans="1:12" s="13" customFormat="1" ht="21" customHeight="1">
      <c r="A36" s="1" t="s">
        <v>72</v>
      </c>
      <c r="B36" s="2" t="s">
        <v>73</v>
      </c>
      <c r="C36" s="3">
        <v>784.92</v>
      </c>
      <c r="D36" s="3">
        <v>21.24</v>
      </c>
      <c r="E36" s="4">
        <f t="shared" si="0"/>
        <v>2.706008255618407E-2</v>
      </c>
      <c r="F36" s="4">
        <f>(D36/D6)</f>
        <v>1.5509915867469083E-4</v>
      </c>
      <c r="G36" s="3">
        <v>1085.92</v>
      </c>
      <c r="H36" s="3">
        <v>54.77</v>
      </c>
      <c r="I36" s="4">
        <f t="shared" si="1"/>
        <v>5.0436496242817153E-2</v>
      </c>
      <c r="J36" s="4">
        <f>(H36/H6)</f>
        <v>3.8877530384561035E-4</v>
      </c>
      <c r="K36" s="4">
        <f t="shared" si="2"/>
        <v>0.387803542085083</v>
      </c>
      <c r="L36" s="14">
        <f t="shared" si="3"/>
        <v>-2.3376413686633082E-2</v>
      </c>
    </row>
    <row r="37" spans="1:12" s="13" customFormat="1" ht="21" customHeight="1">
      <c r="A37" s="16" t="s">
        <v>123</v>
      </c>
      <c r="B37" s="17">
        <v>600</v>
      </c>
      <c r="C37" s="7">
        <f>SUM(C38:C38)</f>
        <v>1053.58</v>
      </c>
      <c r="D37" s="7">
        <f>SUM(D38:D38)</f>
        <v>0</v>
      </c>
      <c r="E37" s="4">
        <f t="shared" si="0"/>
        <v>0</v>
      </c>
      <c r="F37" s="4">
        <f>(D37/D6)</f>
        <v>0</v>
      </c>
      <c r="G37" s="7">
        <f>SUM(G38:G38)</f>
        <v>1036.52</v>
      </c>
      <c r="H37" s="7">
        <f>SUM(H38:H38)</f>
        <v>288.82</v>
      </c>
      <c r="I37" s="4">
        <f t="shared" si="1"/>
        <v>0.27864392389920117</v>
      </c>
      <c r="J37" s="4">
        <f>(H37/H7)</f>
        <v>1.4649580730440006E-2</v>
      </c>
      <c r="K37" s="4">
        <f t="shared" si="2"/>
        <v>0</v>
      </c>
      <c r="L37" s="14">
        <f t="shared" si="3"/>
        <v>-0.27864392389920117</v>
      </c>
    </row>
    <row r="38" spans="1:12" s="13" customFormat="1" ht="21" customHeight="1">
      <c r="A38" s="1" t="s">
        <v>124</v>
      </c>
      <c r="B38" s="2">
        <v>602</v>
      </c>
      <c r="C38" s="3">
        <v>1053.58</v>
      </c>
      <c r="D38" s="3"/>
      <c r="E38" s="4">
        <f t="shared" si="0"/>
        <v>0</v>
      </c>
      <c r="F38" s="4">
        <f>(D38/D6)</f>
        <v>0</v>
      </c>
      <c r="G38" s="3">
        <v>1036.52</v>
      </c>
      <c r="H38" s="3">
        <v>288.82</v>
      </c>
      <c r="I38" s="4">
        <f t="shared" si="1"/>
        <v>0.27864392389920117</v>
      </c>
      <c r="J38" s="4">
        <f>(H38/H8)</f>
        <v>0.20169698662662802</v>
      </c>
      <c r="K38" s="4">
        <f t="shared" si="2"/>
        <v>0</v>
      </c>
      <c r="L38" s="14">
        <f t="shared" si="3"/>
        <v>-0.27864392389920117</v>
      </c>
    </row>
    <row r="39" spans="1:12" s="13" customFormat="1" ht="21" customHeight="1">
      <c r="A39" s="5" t="s">
        <v>74</v>
      </c>
      <c r="B39" s="6" t="s">
        <v>75</v>
      </c>
      <c r="C39" s="7">
        <f>SUM(C40:C44)</f>
        <v>346082.59</v>
      </c>
      <c r="D39" s="7">
        <f>SUM(D40:D44)</f>
        <v>82820.489999999991</v>
      </c>
      <c r="E39" s="8">
        <f t="shared" si="0"/>
        <v>0.2393084552447437</v>
      </c>
      <c r="F39" s="8">
        <f>(D39/D6)</f>
        <v>0.60477346139480437</v>
      </c>
      <c r="G39" s="7">
        <f>SUM(G40:G44)</f>
        <v>343217.79</v>
      </c>
      <c r="H39" s="7">
        <f>SUM(H40:H44)</f>
        <v>78935.929999999993</v>
      </c>
      <c r="I39" s="8">
        <f t="shared" si="1"/>
        <v>0.22998787446303409</v>
      </c>
      <c r="J39" s="8">
        <f>(H39/H6)</f>
        <v>0.56031294814836274</v>
      </c>
      <c r="K39" s="8">
        <f t="shared" si="2"/>
        <v>1.0492115567650877</v>
      </c>
      <c r="L39" s="15">
        <f t="shared" si="3"/>
        <v>9.3205807817096087E-3</v>
      </c>
    </row>
    <row r="40" spans="1:12" s="13" customFormat="1" ht="21" customHeight="1">
      <c r="A40" s="1" t="s">
        <v>76</v>
      </c>
      <c r="B40" s="2" t="s">
        <v>77</v>
      </c>
      <c r="C40" s="3">
        <v>104009.68</v>
      </c>
      <c r="D40" s="3">
        <v>28404.98</v>
      </c>
      <c r="E40" s="4">
        <f t="shared" ref="E40:E60" si="4">(D40/C40)</f>
        <v>0.27309938844153736</v>
      </c>
      <c r="F40" s="4">
        <f>(D40/D6)</f>
        <v>0.20741942091202542</v>
      </c>
      <c r="G40" s="3">
        <v>108458.51</v>
      </c>
      <c r="H40" s="3">
        <v>27098.799999999999</v>
      </c>
      <c r="I40" s="4">
        <f t="shared" ref="I40:I60" si="5">(H40/G40)</f>
        <v>0.24985406862034154</v>
      </c>
      <c r="J40" s="4">
        <f>(H40/H6)</f>
        <v>0.19235611107999681</v>
      </c>
      <c r="K40" s="4">
        <f t="shared" ref="K40:K60" si="6">(D40/H40)</f>
        <v>1.0482006583317343</v>
      </c>
      <c r="L40" s="14">
        <f t="shared" ref="L40:L60" si="7">(E40-I40)</f>
        <v>2.324531982119582E-2</v>
      </c>
    </row>
    <row r="41" spans="1:12" s="13" customFormat="1" ht="21" customHeight="1">
      <c r="A41" s="1" t="s">
        <v>78</v>
      </c>
      <c r="B41" s="2" t="s">
        <v>79</v>
      </c>
      <c r="C41" s="3">
        <v>192851.18</v>
      </c>
      <c r="D41" s="3">
        <v>44402.58</v>
      </c>
      <c r="E41" s="4">
        <f t="shared" si="4"/>
        <v>0.23024271876376387</v>
      </c>
      <c r="F41" s="4">
        <f>(D41/D6)</f>
        <v>0.32423742000874078</v>
      </c>
      <c r="G41" s="3">
        <v>180952.98</v>
      </c>
      <c r="H41" s="3">
        <v>42434.83</v>
      </c>
      <c r="I41" s="4">
        <f t="shared" si="5"/>
        <v>0.23450749470939908</v>
      </c>
      <c r="J41" s="4">
        <f>(H41/H6)</f>
        <v>0.30121624843686001</v>
      </c>
      <c r="K41" s="4">
        <f t="shared" si="6"/>
        <v>1.046371105999482</v>
      </c>
      <c r="L41" s="14">
        <f t="shared" si="7"/>
        <v>-4.2647759456352075E-3</v>
      </c>
    </row>
    <row r="42" spans="1:12" s="13" customFormat="1" ht="21" customHeight="1">
      <c r="A42" s="1" t="s">
        <v>122</v>
      </c>
      <c r="B42" s="2">
        <v>703</v>
      </c>
      <c r="C42" s="3">
        <v>15676.13</v>
      </c>
      <c r="D42" s="3">
        <v>3565.34</v>
      </c>
      <c r="E42" s="4">
        <f t="shared" si="4"/>
        <v>0.22743751168177351</v>
      </c>
      <c r="F42" s="4">
        <f>(D42/D7)</f>
        <v>0.19529389338901465</v>
      </c>
      <c r="G42" s="3">
        <v>14915.5</v>
      </c>
      <c r="H42" s="3">
        <v>3704.65</v>
      </c>
      <c r="I42" s="4">
        <f t="shared" si="5"/>
        <v>0.24837585062518858</v>
      </c>
      <c r="J42" s="4">
        <f>(H42/H7)</f>
        <v>0.18790793315222135</v>
      </c>
      <c r="K42" s="4">
        <f t="shared" si="6"/>
        <v>0.96239590784554552</v>
      </c>
      <c r="L42" s="14">
        <f t="shared" si="7"/>
        <v>-2.0938338943415069E-2</v>
      </c>
    </row>
    <row r="43" spans="1:12" s="13" customFormat="1" ht="21" customHeight="1">
      <c r="A43" s="1" t="s">
        <v>80</v>
      </c>
      <c r="B43" s="2" t="s">
        <v>81</v>
      </c>
      <c r="C43" s="3">
        <v>7927.9</v>
      </c>
      <c r="D43" s="3">
        <v>1294.42</v>
      </c>
      <c r="E43" s="4">
        <f t="shared" si="4"/>
        <v>0.16327400698797917</v>
      </c>
      <c r="F43" s="4">
        <f>(D43/D6)</f>
        <v>9.4521399704187072E-3</v>
      </c>
      <c r="G43" s="3">
        <v>8835</v>
      </c>
      <c r="H43" s="3">
        <v>1287.5</v>
      </c>
      <c r="I43" s="4">
        <f t="shared" si="5"/>
        <v>0.14572722127900395</v>
      </c>
      <c r="J43" s="4">
        <f>(H43/H6)</f>
        <v>9.1390944623192128E-3</v>
      </c>
      <c r="K43" s="4">
        <f t="shared" si="6"/>
        <v>1.0053747572815535</v>
      </c>
      <c r="L43" s="4">
        <f t="shared" si="7"/>
        <v>1.7546785708975221E-2</v>
      </c>
    </row>
    <row r="44" spans="1:12" s="13" customFormat="1" ht="21" customHeight="1">
      <c r="A44" s="1" t="s">
        <v>82</v>
      </c>
      <c r="B44" s="2" t="s">
        <v>83</v>
      </c>
      <c r="C44" s="3">
        <v>25617.7</v>
      </c>
      <c r="D44" s="3">
        <v>5153.17</v>
      </c>
      <c r="E44" s="4">
        <f t="shared" si="4"/>
        <v>0.20115662217919641</v>
      </c>
      <c r="F44" s="4">
        <f>(D44/D6)</f>
        <v>3.7629582462695696E-2</v>
      </c>
      <c r="G44" s="3">
        <v>30055.8</v>
      </c>
      <c r="H44" s="3">
        <v>4410.1499999999996</v>
      </c>
      <c r="I44" s="4">
        <f t="shared" si="5"/>
        <v>0.14673207833429819</v>
      </c>
      <c r="J44" s="4">
        <f>(H44/H6)</f>
        <v>3.1304681509123938E-2</v>
      </c>
      <c r="K44" s="4">
        <f t="shared" si="6"/>
        <v>1.1684795301747106</v>
      </c>
      <c r="L44" s="14">
        <f t="shared" si="7"/>
        <v>5.4424543844898227E-2</v>
      </c>
    </row>
    <row r="45" spans="1:12" s="13" customFormat="1" ht="21" customHeight="1">
      <c r="A45" s="5" t="s">
        <v>84</v>
      </c>
      <c r="B45" s="6" t="s">
        <v>85</v>
      </c>
      <c r="C45" s="7">
        <f>SUM(C46:C48)</f>
        <v>79451.049999999988</v>
      </c>
      <c r="D45" s="7">
        <f>SUM(D46:D48)</f>
        <v>18589.11</v>
      </c>
      <c r="E45" s="8">
        <f t="shared" si="4"/>
        <v>0.23396934338816169</v>
      </c>
      <c r="F45" s="8">
        <f>(D45/D6)</f>
        <v>0.13574177596569126</v>
      </c>
      <c r="G45" s="7">
        <f>SUM(G46:G48)</f>
        <v>82511.66</v>
      </c>
      <c r="H45" s="7">
        <f>SUM(H46:H48)</f>
        <v>19387.57</v>
      </c>
      <c r="I45" s="8">
        <f t="shared" si="5"/>
        <v>0.23496763972510065</v>
      </c>
      <c r="J45" s="8">
        <f>(H45/H6)</f>
        <v>0.13761928825229211</v>
      </c>
      <c r="K45" s="8">
        <f t="shared" si="6"/>
        <v>0.95881588048424848</v>
      </c>
      <c r="L45" s="15">
        <f t="shared" si="7"/>
        <v>-9.9829633693895858E-4</v>
      </c>
    </row>
    <row r="46" spans="1:12" s="13" customFormat="1" ht="21" customHeight="1">
      <c r="A46" s="1" t="s">
        <v>86</v>
      </c>
      <c r="B46" s="2" t="s">
        <v>87</v>
      </c>
      <c r="C46" s="3">
        <v>54848.45</v>
      </c>
      <c r="D46" s="3">
        <v>12582.73</v>
      </c>
      <c r="E46" s="4">
        <f t="shared" si="4"/>
        <v>0.22940903525988429</v>
      </c>
      <c r="F46" s="4">
        <f>(D46/D6)</f>
        <v>9.188186614080944E-2</v>
      </c>
      <c r="G46" s="3">
        <v>51681.16</v>
      </c>
      <c r="H46" s="3">
        <v>13433.75</v>
      </c>
      <c r="I46" s="4">
        <f t="shared" si="5"/>
        <v>0.25993514851446831</v>
      </c>
      <c r="J46" s="4">
        <f>(H46/H6)</f>
        <v>9.5357134161693766E-2</v>
      </c>
      <c r="K46" s="4">
        <f t="shared" si="6"/>
        <v>0.93665060016748858</v>
      </c>
      <c r="L46" s="14">
        <f t="shared" si="7"/>
        <v>-3.0526113254584014E-2</v>
      </c>
    </row>
    <row r="47" spans="1:12" s="13" customFormat="1" ht="21" customHeight="1">
      <c r="A47" s="1" t="s">
        <v>88</v>
      </c>
      <c r="B47" s="2" t="s">
        <v>89</v>
      </c>
      <c r="C47" s="3">
        <v>394.5</v>
      </c>
      <c r="D47" s="3">
        <v>78.86</v>
      </c>
      <c r="E47" s="4">
        <f t="shared" si="4"/>
        <v>0.19989860583016478</v>
      </c>
      <c r="F47" s="4">
        <f>(D47/D6)</f>
        <v>5.7585309101158757E-4</v>
      </c>
      <c r="G47" s="3">
        <v>382.5</v>
      </c>
      <c r="H47" s="3">
        <v>82.93</v>
      </c>
      <c r="I47" s="4">
        <f t="shared" si="5"/>
        <v>0.2168104575163399</v>
      </c>
      <c r="J47" s="4">
        <f>(H47/H6)</f>
        <v>5.8866415826029704E-4</v>
      </c>
      <c r="K47" s="4">
        <f t="shared" si="6"/>
        <v>0.95092246472928965</v>
      </c>
      <c r="L47" s="14">
        <f t="shared" si="7"/>
        <v>-1.6911851686175122E-2</v>
      </c>
    </row>
    <row r="48" spans="1:12" s="13" customFormat="1" ht="21" customHeight="1">
      <c r="A48" s="1" t="s">
        <v>90</v>
      </c>
      <c r="B48" s="2" t="s">
        <v>91</v>
      </c>
      <c r="C48" s="3">
        <v>24208.1</v>
      </c>
      <c r="D48" s="3">
        <v>5927.52</v>
      </c>
      <c r="E48" s="4">
        <f t="shared" si="4"/>
        <v>0.24485688674451944</v>
      </c>
      <c r="F48" s="4">
        <f>(D48/D6)</f>
        <v>4.3284056733870223E-2</v>
      </c>
      <c r="G48" s="3">
        <v>30448</v>
      </c>
      <c r="H48" s="3">
        <v>5870.89</v>
      </c>
      <c r="I48" s="4">
        <f t="shared" si="5"/>
        <v>0.19281693378875461</v>
      </c>
      <c r="J48" s="4">
        <f>(H48/H6)</f>
        <v>4.1673489932338055E-2</v>
      </c>
      <c r="K48" s="4">
        <f t="shared" si="6"/>
        <v>1.0096458969594049</v>
      </c>
      <c r="L48" s="14">
        <f t="shared" si="7"/>
        <v>5.2039952955764829E-2</v>
      </c>
    </row>
    <row r="49" spans="1:12" s="13" customFormat="1" ht="21" customHeight="1">
      <c r="A49" s="5" t="s">
        <v>92</v>
      </c>
      <c r="B49" s="6" t="s">
        <v>93</v>
      </c>
      <c r="C49" s="7">
        <f>SUM(C50:C53)</f>
        <v>22471.49</v>
      </c>
      <c r="D49" s="7">
        <f>SUM(D50:D53)</f>
        <v>2041.8100000000002</v>
      </c>
      <c r="E49" s="8">
        <f t="shared" si="4"/>
        <v>9.0862243669645404E-2</v>
      </c>
      <c r="F49" s="8">
        <f>(D49/D6)</f>
        <v>1.4909746382936465E-2</v>
      </c>
      <c r="G49" s="7">
        <f>SUM(G50:G53)</f>
        <v>19254.79</v>
      </c>
      <c r="H49" s="7">
        <f>SUM(H50:H53)</f>
        <v>1978.9500000000003</v>
      </c>
      <c r="I49" s="8">
        <f t="shared" si="5"/>
        <v>0.10277702327576671</v>
      </c>
      <c r="J49" s="8">
        <f>(H49/H6)</f>
        <v>1.4047231833946881E-2</v>
      </c>
      <c r="K49" s="8">
        <f t="shared" si="6"/>
        <v>1.0317643194623412</v>
      </c>
      <c r="L49" s="8">
        <f t="shared" si="7"/>
        <v>-1.1914779606121306E-2</v>
      </c>
    </row>
    <row r="50" spans="1:12" s="13" customFormat="1" ht="21" customHeight="1">
      <c r="A50" s="1" t="s">
        <v>94</v>
      </c>
      <c r="B50" s="2" t="s">
        <v>95</v>
      </c>
      <c r="C50" s="3">
        <v>7626.25</v>
      </c>
      <c r="D50" s="3">
        <v>1180.47</v>
      </c>
      <c r="E50" s="4">
        <f t="shared" si="4"/>
        <v>0.15479036223569906</v>
      </c>
      <c r="F50" s="4">
        <f>(D50/D6)</f>
        <v>8.6200519699017094E-3</v>
      </c>
      <c r="G50" s="3">
        <v>4448.96</v>
      </c>
      <c r="H50" s="3">
        <v>907.84</v>
      </c>
      <c r="I50" s="4">
        <f t="shared" si="5"/>
        <v>0.20405667841473063</v>
      </c>
      <c r="J50" s="4">
        <f>(H50/H6)</f>
        <v>6.4441440906189322E-3</v>
      </c>
      <c r="K50" s="4">
        <f t="shared" si="6"/>
        <v>1.3003062213605923</v>
      </c>
      <c r="L50" s="4">
        <f t="shared" si="7"/>
        <v>-4.9266316179031572E-2</v>
      </c>
    </row>
    <row r="51" spans="1:12" s="13" customFormat="1" ht="21" customHeight="1">
      <c r="A51" s="1" t="s">
        <v>96</v>
      </c>
      <c r="B51" s="2" t="s">
        <v>97</v>
      </c>
      <c r="C51" s="3">
        <v>433.3</v>
      </c>
      <c r="D51" s="3">
        <v>98.19</v>
      </c>
      <c r="E51" s="4">
        <f t="shared" si="4"/>
        <v>0.22660973921070851</v>
      </c>
      <c r="F51" s="4">
        <f>(D51/D6)</f>
        <v>7.1700500895799878E-4</v>
      </c>
      <c r="G51" s="3">
        <v>570.4</v>
      </c>
      <c r="H51" s="3">
        <v>113.64</v>
      </c>
      <c r="I51" s="4">
        <f t="shared" si="5"/>
        <v>0.19922861150070126</v>
      </c>
      <c r="J51" s="4">
        <f>(H51/H6)</f>
        <v>8.0665374345472265E-4</v>
      </c>
      <c r="K51" s="4">
        <f t="shared" si="6"/>
        <v>0.86404435058078144</v>
      </c>
      <c r="L51" s="4">
        <f t="shared" si="7"/>
        <v>2.7381127710007253E-2</v>
      </c>
    </row>
    <row r="52" spans="1:12" s="13" customFormat="1" ht="21" customHeight="1">
      <c r="A52" s="1" t="s">
        <v>98</v>
      </c>
      <c r="B52" s="2" t="s">
        <v>99</v>
      </c>
      <c r="C52" s="3">
        <v>13877.44</v>
      </c>
      <c r="D52" s="3">
        <v>689.69</v>
      </c>
      <c r="E52" s="4">
        <f t="shared" si="4"/>
        <v>4.9698647589180717E-2</v>
      </c>
      <c r="F52" s="4">
        <f>(D52/D6)</f>
        <v>5.036268302558735E-3</v>
      </c>
      <c r="G52" s="3">
        <v>13662.43</v>
      </c>
      <c r="H52" s="3">
        <v>823.07</v>
      </c>
      <c r="I52" s="4">
        <f t="shared" si="5"/>
        <v>6.0243309572308883E-2</v>
      </c>
      <c r="J52" s="4">
        <f>(H52/H6)</f>
        <v>5.8424190128940389E-3</v>
      </c>
      <c r="K52" s="4">
        <f t="shared" si="6"/>
        <v>0.83794816965750185</v>
      </c>
      <c r="L52" s="14">
        <f t="shared" si="7"/>
        <v>-1.0544661983128166E-2</v>
      </c>
    </row>
    <row r="53" spans="1:12" s="13" customFormat="1" ht="21" customHeight="1">
      <c r="A53" s="1" t="s">
        <v>100</v>
      </c>
      <c r="B53" s="2" t="s">
        <v>101</v>
      </c>
      <c r="C53" s="3">
        <v>534.5</v>
      </c>
      <c r="D53" s="3">
        <v>73.459999999999994</v>
      </c>
      <c r="E53" s="4">
        <f t="shared" si="4"/>
        <v>0.13743685687558466</v>
      </c>
      <c r="F53" s="4">
        <f>(D53/D6)</f>
        <v>5.36421101518022E-4</v>
      </c>
      <c r="G53" s="3">
        <v>573</v>
      </c>
      <c r="H53" s="3">
        <v>134.4</v>
      </c>
      <c r="I53" s="4">
        <f t="shared" si="5"/>
        <v>0.23455497382198953</v>
      </c>
      <c r="J53" s="4">
        <f>(H53/H6)</f>
        <v>9.540149869791863E-4</v>
      </c>
      <c r="K53" s="4">
        <f t="shared" si="6"/>
        <v>0.54657738095238084</v>
      </c>
      <c r="L53" s="14">
        <f t="shared" si="7"/>
        <v>-9.7118116946404875E-2</v>
      </c>
    </row>
    <row r="54" spans="1:12" s="13" customFormat="1" ht="21" customHeight="1">
      <c r="A54" s="5" t="s">
        <v>102</v>
      </c>
      <c r="B54" s="6" t="s">
        <v>103</v>
      </c>
      <c r="C54" s="7">
        <f>SUM(C55:C55)</f>
        <v>1438</v>
      </c>
      <c r="D54" s="7">
        <f>SUM(D55:D55)</f>
        <v>932.51</v>
      </c>
      <c r="E54" s="8">
        <f t="shared" si="4"/>
        <v>0.64847705146036161</v>
      </c>
      <c r="F54" s="8">
        <f>(D54/D6)</f>
        <v>6.8093934301193954E-3</v>
      </c>
      <c r="G54" s="7">
        <f>SUM(G55:G55)</f>
        <v>2554.9</v>
      </c>
      <c r="H54" s="7">
        <f>SUM(H55:H55)</f>
        <v>1236.26</v>
      </c>
      <c r="I54" s="8">
        <f t="shared" si="5"/>
        <v>0.48387803827938469</v>
      </c>
      <c r="J54" s="8">
        <f>(H54/H6)</f>
        <v>8.7753762485333984E-3</v>
      </c>
      <c r="K54" s="8">
        <f t="shared" si="6"/>
        <v>0.75429925743775583</v>
      </c>
      <c r="L54" s="15">
        <f t="shared" si="7"/>
        <v>0.16459901318097692</v>
      </c>
    </row>
    <row r="55" spans="1:12" s="13" customFormat="1" ht="21" customHeight="1">
      <c r="A55" s="1" t="s">
        <v>104</v>
      </c>
      <c r="B55" s="2" t="s">
        <v>105</v>
      </c>
      <c r="C55" s="3">
        <v>1438</v>
      </c>
      <c r="D55" s="3">
        <v>932.51</v>
      </c>
      <c r="E55" s="4">
        <f t="shared" si="4"/>
        <v>0.64847705146036161</v>
      </c>
      <c r="F55" s="4">
        <f>(D55/D6)</f>
        <v>6.8093934301193954E-3</v>
      </c>
      <c r="G55" s="3">
        <v>2554.9</v>
      </c>
      <c r="H55" s="3">
        <v>1236.26</v>
      </c>
      <c r="I55" s="4">
        <f t="shared" si="5"/>
        <v>0.48387803827938469</v>
      </c>
      <c r="J55" s="4">
        <f>(H55/H6)</f>
        <v>8.7753762485333984E-3</v>
      </c>
      <c r="K55" s="4">
        <f t="shared" si="6"/>
        <v>0.75429925743775583</v>
      </c>
      <c r="L55" s="4">
        <f t="shared" si="7"/>
        <v>0.16459901318097692</v>
      </c>
    </row>
    <row r="56" spans="1:12" s="13" customFormat="1" ht="21" customHeight="1">
      <c r="A56" s="5" t="s">
        <v>106</v>
      </c>
      <c r="B56" s="6" t="s">
        <v>107</v>
      </c>
      <c r="C56" s="7">
        <f>SUM(C57:C57)</f>
        <v>3037.61</v>
      </c>
      <c r="D56" s="7">
        <f>SUM(D57:D57)</f>
        <v>590.14</v>
      </c>
      <c r="E56" s="8">
        <f t="shared" si="4"/>
        <v>0.19427773809014323</v>
      </c>
      <c r="F56" s="8">
        <f>(D56/D6)</f>
        <v>4.309332274024579E-3</v>
      </c>
      <c r="G56" s="7">
        <f>SUM(G57:G57)</f>
        <v>2297.8000000000002</v>
      </c>
      <c r="H56" s="7">
        <f>SUM(H57:H57)</f>
        <v>549.44000000000005</v>
      </c>
      <c r="I56" s="8">
        <f t="shared" si="5"/>
        <v>0.23911567586386978</v>
      </c>
      <c r="J56" s="8">
        <f>(H56/H6)</f>
        <v>3.9001041253411022E-3</v>
      </c>
      <c r="K56" s="8">
        <f t="shared" si="6"/>
        <v>1.074075422248107</v>
      </c>
      <c r="L56" s="15">
        <f t="shared" si="7"/>
        <v>-4.4837937773726549E-2</v>
      </c>
    </row>
    <row r="57" spans="1:12" s="13" customFormat="1" ht="21" customHeight="1">
      <c r="A57" s="1" t="s">
        <v>108</v>
      </c>
      <c r="B57" s="2" t="s">
        <v>109</v>
      </c>
      <c r="C57" s="3">
        <v>3037.61</v>
      </c>
      <c r="D57" s="3">
        <v>590.14</v>
      </c>
      <c r="E57" s="4">
        <f t="shared" si="4"/>
        <v>0.19427773809014323</v>
      </c>
      <c r="F57" s="4">
        <f>(D57/D6)</f>
        <v>4.309332274024579E-3</v>
      </c>
      <c r="G57" s="3">
        <v>2297.8000000000002</v>
      </c>
      <c r="H57" s="3">
        <v>549.44000000000005</v>
      </c>
      <c r="I57" s="4">
        <f t="shared" si="5"/>
        <v>0.23911567586386978</v>
      </c>
      <c r="J57" s="4">
        <f>(H57/H6)</f>
        <v>3.9001041253411022E-3</v>
      </c>
      <c r="K57" s="4">
        <f t="shared" si="6"/>
        <v>1.074075422248107</v>
      </c>
      <c r="L57" s="4">
        <f t="shared" si="7"/>
        <v>-4.4837937773726549E-2</v>
      </c>
    </row>
    <row r="58" spans="1:12" s="13" customFormat="1" ht="41.1" customHeight="1">
      <c r="A58" s="5" t="s">
        <v>110</v>
      </c>
      <c r="B58" s="6" t="s">
        <v>111</v>
      </c>
      <c r="C58" s="7">
        <f>SUM(C59:C59)</f>
        <v>5</v>
      </c>
      <c r="D58" s="7">
        <f>SUM(D59:D59)</f>
        <v>1.48</v>
      </c>
      <c r="E58" s="8">
        <f t="shared" si="4"/>
        <v>0.29599999999999999</v>
      </c>
      <c r="F58" s="8">
        <f>(D58/D6)</f>
        <v>1.0807286009347572E-5</v>
      </c>
      <c r="G58" s="7">
        <f>SUM(G59:G59)</f>
        <v>12</v>
      </c>
      <c r="H58" s="7">
        <f>SUM(H59:H59)</f>
        <v>3.23</v>
      </c>
      <c r="I58" s="8">
        <f t="shared" si="5"/>
        <v>0.26916666666666667</v>
      </c>
      <c r="J58" s="8">
        <f>(H58/H6)</f>
        <v>2.2927592321002765E-5</v>
      </c>
      <c r="K58" s="8">
        <f t="shared" si="6"/>
        <v>0.45820433436532509</v>
      </c>
      <c r="L58" s="8">
        <f t="shared" si="7"/>
        <v>2.683333333333332E-2</v>
      </c>
    </row>
    <row r="59" spans="1:12" s="13" customFormat="1" ht="21" customHeight="1">
      <c r="A59" s="1" t="s">
        <v>112</v>
      </c>
      <c r="B59" s="2" t="s">
        <v>113</v>
      </c>
      <c r="C59" s="3">
        <v>5</v>
      </c>
      <c r="D59" s="3">
        <v>1.48</v>
      </c>
      <c r="E59" s="4">
        <f t="shared" si="4"/>
        <v>0.29599999999999999</v>
      </c>
      <c r="F59" s="4">
        <f>(D59/D6)</f>
        <v>1.0807286009347572E-5</v>
      </c>
      <c r="G59" s="3">
        <v>12</v>
      </c>
      <c r="H59" s="3">
        <v>3.23</v>
      </c>
      <c r="I59" s="4">
        <f t="shared" si="5"/>
        <v>0.26916666666666667</v>
      </c>
      <c r="J59" s="4">
        <f>(H59/H6)</f>
        <v>2.2927592321002765E-5</v>
      </c>
      <c r="K59" s="4">
        <f t="shared" si="6"/>
        <v>0.45820433436532509</v>
      </c>
      <c r="L59" s="4">
        <f t="shared" si="7"/>
        <v>2.683333333333332E-2</v>
      </c>
    </row>
    <row r="60" spans="1:12" s="13" customFormat="1" ht="60.95" customHeight="1">
      <c r="A60" s="5" t="s">
        <v>114</v>
      </c>
      <c r="B60" s="6" t="s">
        <v>115</v>
      </c>
      <c r="C60" s="7">
        <f>SUM(C61:C63)</f>
        <v>0</v>
      </c>
      <c r="D60" s="7">
        <f>SUM(D61:D63)</f>
        <v>0</v>
      </c>
      <c r="E60" s="4" t="e">
        <f t="shared" si="4"/>
        <v>#DIV/0!</v>
      </c>
      <c r="F60" s="4">
        <f>(D60/D6)</f>
        <v>0</v>
      </c>
      <c r="G60" s="7">
        <f>SUM(G61:G63)</f>
        <v>305.2</v>
      </c>
      <c r="H60" s="7">
        <f>SUM(H61:H63)</f>
        <v>76.3</v>
      </c>
      <c r="I60" s="4">
        <f t="shared" si="5"/>
        <v>0.25</v>
      </c>
      <c r="J60" s="4">
        <f>(H60/H7)</f>
        <v>3.8701025196751348E-3</v>
      </c>
      <c r="K60" s="4">
        <f t="shared" si="6"/>
        <v>0</v>
      </c>
      <c r="L60" s="4" t="e">
        <f t="shared" si="7"/>
        <v>#DIV/0!</v>
      </c>
    </row>
    <row r="61" spans="1:12" s="13" customFormat="1" ht="41.1" customHeight="1">
      <c r="A61" s="1" t="s">
        <v>116</v>
      </c>
      <c r="B61" s="2" t="s">
        <v>117</v>
      </c>
      <c r="C61" s="3"/>
      <c r="D61" s="3"/>
      <c r="E61" s="4"/>
      <c r="F61" s="4"/>
      <c r="G61" s="3"/>
      <c r="H61" s="3"/>
      <c r="I61" s="4"/>
      <c r="J61" s="4"/>
      <c r="K61" s="4"/>
      <c r="L61" s="4"/>
    </row>
    <row r="62" spans="1:12" s="13" customFormat="1" ht="21" customHeight="1">
      <c r="A62" s="1" t="s">
        <v>118</v>
      </c>
      <c r="B62" s="2" t="s">
        <v>119</v>
      </c>
      <c r="C62" s="3"/>
      <c r="D62" s="3"/>
      <c r="E62" s="4"/>
      <c r="F62" s="4"/>
      <c r="G62" s="3"/>
      <c r="H62" s="3"/>
      <c r="I62" s="4"/>
      <c r="J62" s="4"/>
      <c r="K62" s="4"/>
      <c r="L62" s="4"/>
    </row>
    <row r="63" spans="1:12" s="13" customFormat="1" ht="21" customHeight="1">
      <c r="A63" s="1" t="s">
        <v>120</v>
      </c>
      <c r="B63" s="2" t="s">
        <v>121</v>
      </c>
      <c r="C63" s="3"/>
      <c r="D63" s="3"/>
      <c r="E63" s="4" t="e">
        <f t="shared" ref="E63" si="8">(D63/C63)</f>
        <v>#DIV/0!</v>
      </c>
      <c r="F63" s="4">
        <f>(D63/D6)</f>
        <v>0</v>
      </c>
      <c r="G63" s="3">
        <v>305.2</v>
      </c>
      <c r="H63" s="3">
        <v>76.3</v>
      </c>
      <c r="I63" s="4">
        <f t="shared" ref="I63" si="9">(H63/G63)</f>
        <v>0.25</v>
      </c>
      <c r="J63" s="4">
        <f>(H63/H10)</f>
        <v>1.0304558450345669E-2</v>
      </c>
      <c r="K63" s="4">
        <f t="shared" ref="K63" si="10">(D63/H63)</f>
        <v>0</v>
      </c>
      <c r="L63" s="4" t="e">
        <f t="shared" ref="L63" si="11">(E63-I63)</f>
        <v>#DIV/0!</v>
      </c>
    </row>
  </sheetData>
  <mergeCells count="16"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K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dcterms:created xsi:type="dcterms:W3CDTF">2017-03-10T06:35:34Z</dcterms:created>
  <dcterms:modified xsi:type="dcterms:W3CDTF">2021-05-26T11:57:26Z</dcterms:modified>
</cp:coreProperties>
</file>