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Таблица!$C$6:$L$62</definedName>
  </definedNames>
  <calcPr calcId="125725"/>
</workbook>
</file>

<file path=xl/calcChain.xml><?xml version="1.0" encoding="utf-8"?>
<calcChain xmlns="http://schemas.openxmlformats.org/spreadsheetml/2006/main">
  <c r="L62" i="1"/>
  <c r="K62"/>
  <c r="J62"/>
  <c r="I62"/>
  <c r="L61"/>
  <c r="K61"/>
  <c r="J61"/>
  <c r="I61"/>
  <c r="H61"/>
  <c r="H6" s="1"/>
  <c r="G61"/>
  <c r="G6" s="1"/>
  <c r="H37"/>
  <c r="I37" s="1"/>
  <c r="G37"/>
  <c r="F62"/>
  <c r="E62"/>
  <c r="D61"/>
  <c r="E61" s="1"/>
  <c r="C61"/>
  <c r="K38"/>
  <c r="J38"/>
  <c r="I38"/>
  <c r="E48"/>
  <c r="F38" l="1"/>
  <c r="E38"/>
  <c r="L38" s="1"/>
  <c r="D37"/>
  <c r="K37" s="1"/>
  <c r="C37"/>
  <c r="E37" l="1"/>
  <c r="L37" s="1"/>
  <c r="K42"/>
  <c r="E42"/>
  <c r="H59"/>
  <c r="H57"/>
  <c r="H55"/>
  <c r="H50"/>
  <c r="H45"/>
  <c r="H39"/>
  <c r="H32"/>
  <c r="H23"/>
  <c r="H18"/>
  <c r="H16"/>
  <c r="H7"/>
  <c r="G59"/>
  <c r="G57"/>
  <c r="G55"/>
  <c r="G50"/>
  <c r="G45"/>
  <c r="G39"/>
  <c r="G32"/>
  <c r="G23"/>
  <c r="G18"/>
  <c r="G16"/>
  <c r="G7"/>
  <c r="D59"/>
  <c r="D57"/>
  <c r="D55"/>
  <c r="D50"/>
  <c r="D45"/>
  <c r="D39"/>
  <c r="D32"/>
  <c r="D23"/>
  <c r="D18"/>
  <c r="D16"/>
  <c r="D7"/>
  <c r="C59"/>
  <c r="C57"/>
  <c r="C55"/>
  <c r="C50"/>
  <c r="C45"/>
  <c r="C39"/>
  <c r="C32"/>
  <c r="C23"/>
  <c r="C18"/>
  <c r="C16"/>
  <c r="C7"/>
  <c r="E60"/>
  <c r="E58"/>
  <c r="E56"/>
  <c r="E54"/>
  <c r="E53"/>
  <c r="E52"/>
  <c r="E51"/>
  <c r="E49"/>
  <c r="E47"/>
  <c r="E46"/>
  <c r="E44"/>
  <c r="E43"/>
  <c r="E41"/>
  <c r="E40"/>
  <c r="E36"/>
  <c r="E35"/>
  <c r="E34"/>
  <c r="E33"/>
  <c r="E31"/>
  <c r="E30"/>
  <c r="E29"/>
  <c r="E28"/>
  <c r="E27"/>
  <c r="E26"/>
  <c r="E25"/>
  <c r="E24"/>
  <c r="E22"/>
  <c r="E21"/>
  <c r="E20"/>
  <c r="E19"/>
  <c r="E17"/>
  <c r="E15"/>
  <c r="E14"/>
  <c r="E13"/>
  <c r="E12"/>
  <c r="E11"/>
  <c r="E10"/>
  <c r="E9"/>
  <c r="E8"/>
  <c r="I60"/>
  <c r="I58"/>
  <c r="I56"/>
  <c r="I54"/>
  <c r="I53"/>
  <c r="I52"/>
  <c r="I51"/>
  <c r="I49"/>
  <c r="I47"/>
  <c r="I46"/>
  <c r="I44"/>
  <c r="I43"/>
  <c r="I41"/>
  <c r="I40"/>
  <c r="I36"/>
  <c r="I35"/>
  <c r="I34"/>
  <c r="I33"/>
  <c r="I31"/>
  <c r="I30"/>
  <c r="I29"/>
  <c r="I28"/>
  <c r="I27"/>
  <c r="I26"/>
  <c r="I25"/>
  <c r="I24"/>
  <c r="I22"/>
  <c r="I21"/>
  <c r="I20"/>
  <c r="I19"/>
  <c r="I17"/>
  <c r="I15"/>
  <c r="I14"/>
  <c r="I13"/>
  <c r="I12"/>
  <c r="I11"/>
  <c r="I10"/>
  <c r="I9"/>
  <c r="I8"/>
  <c r="K60"/>
  <c r="K58"/>
  <c r="K56"/>
  <c r="K54"/>
  <c r="K53"/>
  <c r="K52"/>
  <c r="K51"/>
  <c r="K49"/>
  <c r="K47"/>
  <c r="K46"/>
  <c r="K44"/>
  <c r="K43"/>
  <c r="K41"/>
  <c r="K40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L22" l="1"/>
  <c r="J59"/>
  <c r="J37"/>
  <c r="C6"/>
  <c r="L9"/>
  <c r="D6"/>
  <c r="F33" s="1"/>
  <c r="F61"/>
  <c r="F48"/>
  <c r="F37"/>
  <c r="L27"/>
  <c r="L11"/>
  <c r="L26"/>
  <c r="L35"/>
  <c r="K59"/>
  <c r="L30"/>
  <c r="L49"/>
  <c r="L17"/>
  <c r="L44"/>
  <c r="L13"/>
  <c r="L25"/>
  <c r="L34"/>
  <c r="L47"/>
  <c r="L53"/>
  <c r="L60"/>
  <c r="L19"/>
  <c r="L21"/>
  <c r="L14"/>
  <c r="L15"/>
  <c r="L10"/>
  <c r="L54"/>
  <c r="L58"/>
  <c r="L56"/>
  <c r="L52"/>
  <c r="L51"/>
  <c r="L46"/>
  <c r="L43"/>
  <c r="L40"/>
  <c r="L36"/>
  <c r="L33"/>
  <c r="L31"/>
  <c r="L29"/>
  <c r="L24"/>
  <c r="E59"/>
  <c r="K16"/>
  <c r="K7"/>
  <c r="E32"/>
  <c r="E16"/>
  <c r="I59"/>
  <c r="I57"/>
  <c r="K57"/>
  <c r="E57"/>
  <c r="I55"/>
  <c r="K55"/>
  <c r="E55"/>
  <c r="I50"/>
  <c r="K50"/>
  <c r="E50"/>
  <c r="I45"/>
  <c r="K45"/>
  <c r="E45"/>
  <c r="I39"/>
  <c r="K39"/>
  <c r="E39"/>
  <c r="I32"/>
  <c r="K32"/>
  <c r="I23"/>
  <c r="K23"/>
  <c r="E23"/>
  <c r="I18"/>
  <c r="K18"/>
  <c r="E18"/>
  <c r="I16"/>
  <c r="I7"/>
  <c r="E7"/>
  <c r="L41"/>
  <c r="L28"/>
  <c r="L20"/>
  <c r="L12"/>
  <c r="L8"/>
  <c r="F53" l="1"/>
  <c r="L16"/>
  <c r="F17"/>
  <c r="F32"/>
  <c r="J29"/>
  <c r="J31"/>
  <c r="J46"/>
  <c r="J25"/>
  <c r="J53"/>
  <c r="J20"/>
  <c r="J57"/>
  <c r="J43"/>
  <c r="J30"/>
  <c r="J56"/>
  <c r="J58"/>
  <c r="J45"/>
  <c r="J51"/>
  <c r="J60"/>
  <c r="J24"/>
  <c r="J8"/>
  <c r="J9"/>
  <c r="J34"/>
  <c r="J27"/>
  <c r="J36"/>
  <c r="J21"/>
  <c r="J22"/>
  <c r="J18"/>
  <c r="J7"/>
  <c r="J15"/>
  <c r="J55"/>
  <c r="J35"/>
  <c r="J19"/>
  <c r="J47"/>
  <c r="J28"/>
  <c r="J39"/>
  <c r="J12"/>
  <c r="J40"/>
  <c r="J13"/>
  <c r="J33"/>
  <c r="J10"/>
  <c r="J26"/>
  <c r="J54"/>
  <c r="I6"/>
  <c r="J41"/>
  <c r="J23"/>
  <c r="J52"/>
  <c r="J32"/>
  <c r="J49"/>
  <c r="J16"/>
  <c r="J50"/>
  <c r="J17"/>
  <c r="J44"/>
  <c r="J14"/>
  <c r="J11"/>
  <c r="L59"/>
  <c r="F26"/>
  <c r="F51"/>
  <c r="F15"/>
  <c r="F40"/>
  <c r="F52"/>
  <c r="F58"/>
  <c r="F46"/>
  <c r="F16"/>
  <c r="F39"/>
  <c r="K6"/>
  <c r="F11"/>
  <c r="F21"/>
  <c r="F22"/>
  <c r="F27"/>
  <c r="F36"/>
  <c r="F9"/>
  <c r="F45"/>
  <c r="F10"/>
  <c r="F31"/>
  <c r="F56"/>
  <c r="F20"/>
  <c r="F49"/>
  <c r="F50"/>
  <c r="F30"/>
  <c r="F14"/>
  <c r="F55"/>
  <c r="F35"/>
  <c r="F19"/>
  <c r="F60"/>
  <c r="F43"/>
  <c r="F24"/>
  <c r="F8"/>
  <c r="F57"/>
  <c r="F25"/>
  <c r="F13"/>
  <c r="E6"/>
  <c r="F54"/>
  <c r="F34"/>
  <c r="F18"/>
  <c r="F59"/>
  <c r="F41"/>
  <c r="F23"/>
  <c r="F7"/>
  <c r="F47"/>
  <c r="F28"/>
  <c r="F12"/>
  <c r="F44"/>
  <c r="F29"/>
  <c r="L32"/>
  <c r="L57"/>
  <c r="L55"/>
  <c r="L50"/>
  <c r="L45"/>
  <c r="L39"/>
  <c r="L23"/>
  <c r="L18"/>
  <c r="L7"/>
  <c r="L6" l="1"/>
</calcChain>
</file>

<file path=xl/sharedStrings.xml><?xml version="1.0" encoding="utf-8"?>
<sst xmlns="http://schemas.openxmlformats.org/spreadsheetml/2006/main" count="124" uniqueCount="124">
  <si>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</si>
  <si>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</si>
  <si>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</si>
  <si>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</si>
  <si>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</si>
  <si>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</si>
  <si>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</si>
  <si>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</si>
  <si>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</si>
  <si>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</si>
  <si>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</si>
  <si>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</si>
  <si>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</si>
  <si>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</si>
  <si>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</si>
  <si>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</si>
  <si>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</si>
  <si>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</si>
  <si>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</si>
  <si>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</si>
  <si>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</si>
  <si>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</si>
  <si>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</si>
  <si>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</si>
  <si>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</si>
  <si>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</si>
  <si>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</si>
  <si>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</si>
  <si>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</si>
  <si>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</si>
  <si>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</si>
  <si>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</si>
  <si>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</si>
  <si>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</si>
  <si>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</si>
  <si>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</si>
  <si>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</si>
  <si>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</si>
  <si>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</si>
  <si>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</si>
  <si>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</si>
  <si>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</si>
  <si>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</si>
  <si>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</si>
  <si>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</si>
  <si>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</si>
  <si>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</si>
  <si>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</si>
  <si>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</si>
  <si>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</si>
  <si>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</si>
  <si>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</si>
  <si>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</si>
  <si>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</si>
  <si>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</si>
  <si>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</si>
  <si>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</si>
  <si>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</si>
  <si>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</si>
  <si>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</si>
  <si>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</si>
  <si>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</si>
  <si>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</si>
  <si>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</si>
  <si>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</si>
  <si>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</si>
  <si>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</si>
  <si>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</si>
  <si>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</si>
  <si>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</si>
  <si>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</si>
  <si>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</si>
  <si>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</si>
  <si>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</si>
  <si>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</si>
  <si>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</si>
  <si>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</si>
  <si>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</si>
  <si>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</si>
  <si>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</si>
  <si>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</si>
  <si>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</si>
  <si>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</si>
  <si>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</si>
  <si>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</si>
  <si>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</si>
  <si>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</si>
  <si>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</si>
  <si>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</si>
  <si>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</si>
  <si>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</si>
  <si>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</si>
  <si>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</si>
  <si>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</si>
  <si>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</si>
  <si>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</si>
  <si>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</si>
  <si>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</si>
  <si>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</si>
  <si>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</si>
  <si>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</si>
  <si>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</si>
  <si>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</si>
  <si>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</si>
  <si>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</si>
  <si>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</si>
  <si>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</si>
  <si>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</si>
  <si>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</si>
  <si>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</si>
  <si>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</si>
  <si>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</si>
  <si>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</si>
  <si>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</si>
  <si>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Прочие межбюджетные трансферты общего характера</t>
  </si>
  <si>
    <t>1403</t>
  </si>
  <si>
    <t>Дополнительное образование</t>
  </si>
  <si>
    <t>Органы юстиции</t>
  </si>
  <si>
    <t>ОХРАНА ОКРУЖАЮЩЕЙ СРЕДЫ</t>
  </si>
  <si>
    <t>Сбор,удаление отходов и очистка сточных вод</t>
  </si>
  <si>
    <t>Прикладные научные исследования в области культуры, кинематографии</t>
  </si>
  <si>
    <t>Анализ исполнения расходов бюджета Тоншаевского муниципального округа</t>
  </si>
  <si>
    <t>Информация об исполнении за январь-ноябрь месяц 2021 года, 2020 года в разрезе разделов, подразделов классификации расходов</t>
  </si>
  <si>
    <t>за январь-ноябрь месяц 2021 года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</si>
</sst>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9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  <font>
      <b/>
      <sz val="8.5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Alignment="1" applyProtection="1">
      <alignment horizontal="left" wrapText="1"/>
    </xf>
    <xf numFmtId="49" fontId="0" fillId="0" borderId="0" xfId="1" applyNumberFormat="1" applyFont="1" applyFill="1" applyProtection="1"/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2"/>
  <sheetViews>
    <sheetView tabSelected="1" workbookViewId="0">
      <selection activeCell="D45" sqref="D45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21" t="s">
        <v>121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2"/>
      <c r="O1" s="22"/>
    </row>
    <row r="2" spans="1:15" ht="21.75" customHeight="1">
      <c r="A2" s="19" t="s">
        <v>122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0"/>
      <c r="O2" s="20"/>
    </row>
    <row r="3" spans="1: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</row>
    <row r="4" spans="1:15" s="13" customFormat="1" ht="20.100000000000001" customHeight="1">
      <c r="A4" s="23" t="s">
        <v>0</v>
      </c>
      <c r="B4" s="24" t="s">
        <v>1</v>
      </c>
      <c r="C4" s="18" t="s">
        <v>123</v>
      </c>
      <c r="D4" s="18"/>
      <c r="E4" s="18"/>
      <c r="F4" s="18"/>
      <c r="G4" s="18" t="s">
        <v>2</v>
      </c>
      <c r="H4" s="18"/>
      <c r="I4" s="18"/>
      <c r="J4" s="18"/>
      <c r="K4" s="18"/>
      <c r="L4" s="18"/>
    </row>
    <row r="5" spans="1:15" s="13" customFormat="1" ht="83.1" customHeight="1">
      <c r="A5" s="23"/>
      <c r="B5" s="24"/>
      <c r="C5" s="25" t="s">
        <v>3</v>
      </c>
      <c r="D5" s="25" t="s">
        <v>4</v>
      </c>
      <c r="E5" s="18" t="s">
        <v>5</v>
      </c>
      <c r="F5" s="18" t="s">
        <v>6</v>
      </c>
      <c r="G5" s="25" t="s">
        <v>7</v>
      </c>
      <c r="H5" s="25" t="s">
        <v>8</v>
      </c>
      <c r="I5" s="18" t="s">
        <v>9</v>
      </c>
      <c r="J5" s="18" t="s">
        <v>10</v>
      </c>
      <c r="K5" s="18" t="s">
        <v>11</v>
      </c>
      <c r="L5" s="18" t="s">
        <v>12</v>
      </c>
    </row>
    <row r="6" spans="1:15" s="13" customFormat="1" ht="21" customHeight="1">
      <c r="A6" s="1" t="s">
        <v>13</v>
      </c>
      <c r="B6" s="2"/>
      <c r="C6" s="3">
        <f>(C7+C16+C18+C23+C32+C37+C39+C45+C50+C55+C59+C57+C61)</f>
        <v>778537.8899999999</v>
      </c>
      <c r="D6" s="3">
        <f>(D7+D16+D18+D23+D32+D37+D39+D45+D50+D55+D59+D57+D61)</f>
        <v>609431.39999999991</v>
      </c>
      <c r="E6" s="4">
        <f t="shared" ref="E6:E39" si="0">(D6/C6)</f>
        <v>0.78278964688539432</v>
      </c>
      <c r="F6" s="4">
        <v>1</v>
      </c>
      <c r="G6" s="3">
        <f>(G7+G16+G18+G23+G32+G37+G39+G45+G50+G55+G59+G57+G61)</f>
        <v>867839.90999999992</v>
      </c>
      <c r="H6" s="3">
        <f>(H7+H16+H18+H23+H32+H37+H39+H45+H50+H55+H59+H57+H61)</f>
        <v>631444.60999999987</v>
      </c>
      <c r="I6" s="4">
        <f t="shared" ref="I6:I39" si="1">(H6/G6)</f>
        <v>0.72760494501802753</v>
      </c>
      <c r="J6" s="4">
        <v>1</v>
      </c>
      <c r="K6" s="4">
        <f t="shared" ref="K6:K39" si="2">(D6/H6)</f>
        <v>0.96513833572829144</v>
      </c>
      <c r="L6" s="14">
        <f t="shared" ref="L6:L39" si="3">(E6-I6)</f>
        <v>5.5184701867366792E-2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82642.17</v>
      </c>
      <c r="D7" s="7">
        <f>SUM(D8:D15)</f>
        <v>69911.19</v>
      </c>
      <c r="E7" s="8">
        <f t="shared" si="0"/>
        <v>0.84595056010750935</v>
      </c>
      <c r="F7" s="8">
        <f>(D7/D6)</f>
        <v>0.11471543802961254</v>
      </c>
      <c r="G7" s="7">
        <f>SUM(G8:G15)</f>
        <v>80625.919999999998</v>
      </c>
      <c r="H7" s="7">
        <f>SUM(H8:H15)</f>
        <v>69859.03</v>
      </c>
      <c r="I7" s="8">
        <f t="shared" si="1"/>
        <v>0.86645870211465492</v>
      </c>
      <c r="J7" s="8">
        <f>(H7/H6)</f>
        <v>0.11063366270558556</v>
      </c>
      <c r="K7" s="8">
        <f t="shared" si="2"/>
        <v>1.0007466464965231</v>
      </c>
      <c r="L7" s="15">
        <f t="shared" si="3"/>
        <v>-2.0508142007145569E-2</v>
      </c>
    </row>
    <row r="8" spans="1:15" s="13" customFormat="1" ht="41.1" customHeight="1">
      <c r="A8" s="1" t="s">
        <v>16</v>
      </c>
      <c r="B8" s="2" t="s">
        <v>17</v>
      </c>
      <c r="C8" s="3">
        <v>1933.36</v>
      </c>
      <c r="D8" s="3">
        <v>1798.66</v>
      </c>
      <c r="E8" s="4">
        <f t="shared" si="0"/>
        <v>0.93032854719245262</v>
      </c>
      <c r="F8" s="4">
        <f>(D8/D6)</f>
        <v>2.9513740184703321E-3</v>
      </c>
      <c r="G8" s="3">
        <v>6802.39</v>
      </c>
      <c r="H8" s="3">
        <v>6415.99</v>
      </c>
      <c r="I8" s="4">
        <f t="shared" si="1"/>
        <v>0.94319643537050946</v>
      </c>
      <c r="J8" s="4">
        <f>(H8/H6)</f>
        <v>1.0160812046522975E-2</v>
      </c>
      <c r="K8" s="4">
        <f t="shared" si="2"/>
        <v>0.2803402125003312</v>
      </c>
      <c r="L8" s="14">
        <f t="shared" si="3"/>
        <v>-1.2867888178056841E-2</v>
      </c>
    </row>
    <row r="9" spans="1:15" s="13" customFormat="1" ht="60.95" customHeight="1">
      <c r="A9" s="1" t="s">
        <v>18</v>
      </c>
      <c r="B9" s="2" t="s">
        <v>19</v>
      </c>
      <c r="C9" s="3">
        <v>1772.56</v>
      </c>
      <c r="D9" s="3">
        <v>1359.62</v>
      </c>
      <c r="E9" s="4">
        <f t="shared" si="0"/>
        <v>0.76703750507740209</v>
      </c>
      <c r="F9" s="4">
        <f>(D9/D6)</f>
        <v>2.230964797678623E-3</v>
      </c>
      <c r="G9" s="3">
        <v>994.69</v>
      </c>
      <c r="H9" s="3">
        <v>855.7</v>
      </c>
      <c r="I9" s="4">
        <f t="shared" si="1"/>
        <v>0.86026802320320905</v>
      </c>
      <c r="J9" s="4">
        <f>(H9/H6)</f>
        <v>1.3551465741389419E-3</v>
      </c>
      <c r="K9" s="4">
        <f t="shared" si="2"/>
        <v>1.5888979782634098</v>
      </c>
      <c r="L9" s="14">
        <f t="shared" si="3"/>
        <v>-9.323051812580696E-2</v>
      </c>
    </row>
    <row r="10" spans="1:15" s="13" customFormat="1" ht="60.95" customHeight="1">
      <c r="A10" s="1" t="s">
        <v>20</v>
      </c>
      <c r="B10" s="2" t="s">
        <v>21</v>
      </c>
      <c r="C10" s="3">
        <v>36897.1</v>
      </c>
      <c r="D10" s="3">
        <v>32360.54</v>
      </c>
      <c r="E10" s="4">
        <f t="shared" si="0"/>
        <v>0.87704833171170637</v>
      </c>
      <c r="F10" s="4">
        <f>(D10/D6)</f>
        <v>5.3099561328805847E-2</v>
      </c>
      <c r="G10" s="3">
        <v>32943.15</v>
      </c>
      <c r="H10" s="3">
        <v>29631.52</v>
      </c>
      <c r="I10" s="4">
        <f t="shared" si="1"/>
        <v>0.89947439756064607</v>
      </c>
      <c r="J10" s="4">
        <f>(H10/H6)</f>
        <v>4.6926554650612989E-2</v>
      </c>
      <c r="K10" s="4">
        <f t="shared" si="2"/>
        <v>1.0920985491125665</v>
      </c>
      <c r="L10" s="14">
        <f t="shared" si="3"/>
        <v>-2.2426065848939691E-2</v>
      </c>
    </row>
    <row r="11" spans="1:15" s="13" customFormat="1" ht="21" customHeight="1">
      <c r="A11" s="1" t="s">
        <v>22</v>
      </c>
      <c r="B11" s="2" t="s">
        <v>23</v>
      </c>
      <c r="C11" s="3">
        <v>16.3</v>
      </c>
      <c r="D11" s="3"/>
      <c r="E11" s="4">
        <f t="shared" si="0"/>
        <v>0</v>
      </c>
      <c r="F11" s="4">
        <f>(D11/D6)</f>
        <v>0</v>
      </c>
      <c r="G11" s="3">
        <v>17.7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>
        <f t="shared" si="3"/>
        <v>0</v>
      </c>
    </row>
    <row r="12" spans="1:15" s="13" customFormat="1" ht="41.1" customHeight="1">
      <c r="A12" s="1" t="s">
        <v>24</v>
      </c>
      <c r="B12" s="2" t="s">
        <v>25</v>
      </c>
      <c r="C12" s="3">
        <v>10448.99</v>
      </c>
      <c r="D12" s="3">
        <v>8798.2000000000007</v>
      </c>
      <c r="E12" s="4">
        <f t="shared" si="0"/>
        <v>0.84201439564972314</v>
      </c>
      <c r="F12" s="4">
        <f>(D12/D6)</f>
        <v>1.4436735619464311E-2</v>
      </c>
      <c r="G12" s="3">
        <v>9934.09</v>
      </c>
      <c r="H12" s="3">
        <v>8602.7999999999993</v>
      </c>
      <c r="I12" s="4">
        <f t="shared" si="1"/>
        <v>0.86598772509610833</v>
      </c>
      <c r="J12" s="4">
        <f>(H12/H6)</f>
        <v>1.3623997835692986E-2</v>
      </c>
      <c r="K12" s="4">
        <f t="shared" si="2"/>
        <v>1.022713535128098</v>
      </c>
      <c r="L12" s="14">
        <f t="shared" si="3"/>
        <v>-2.3973329446385194E-2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/>
      <c r="H13" s="3"/>
      <c r="I13" s="4" t="e">
        <f t="shared" si="1"/>
        <v>#DIV/0!</v>
      </c>
      <c r="J13" s="4">
        <f>(H13/H6)</f>
        <v>0</v>
      </c>
      <c r="K13" s="4" t="e">
        <f t="shared" si="2"/>
        <v>#DIV/0!</v>
      </c>
      <c r="L13" s="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405.02</v>
      </c>
      <c r="D14" s="3"/>
      <c r="E14" s="4">
        <f t="shared" si="0"/>
        <v>0</v>
      </c>
      <c r="F14" s="4">
        <f>(D14/D6)</f>
        <v>0</v>
      </c>
      <c r="G14" s="3">
        <v>459.64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31168.84</v>
      </c>
      <c r="D15" s="3">
        <v>25594.17</v>
      </c>
      <c r="E15" s="4">
        <f t="shared" si="0"/>
        <v>0.82114605484195102</v>
      </c>
      <c r="F15" s="4">
        <f>(D15/D6)</f>
        <v>4.1996802265193429E-2</v>
      </c>
      <c r="G15" s="3">
        <v>29474.26</v>
      </c>
      <c r="H15" s="3">
        <v>24353.02</v>
      </c>
      <c r="I15" s="4">
        <f t="shared" si="1"/>
        <v>0.82624703724537962</v>
      </c>
      <c r="J15" s="4">
        <f>(H15/H6)</f>
        <v>3.8567151598617663E-2</v>
      </c>
      <c r="K15" s="4">
        <f t="shared" si="2"/>
        <v>1.0509649316593999</v>
      </c>
      <c r="L15" s="14">
        <f t="shared" si="3"/>
        <v>-5.1009824034286E-3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704</v>
      </c>
      <c r="D16" s="7">
        <f>SUM(D17:D17)</f>
        <v>546.64</v>
      </c>
      <c r="E16" s="8">
        <f t="shared" si="0"/>
        <v>0.77647727272727274</v>
      </c>
      <c r="F16" s="8">
        <f>(D16/D6)</f>
        <v>8.9696723864244622E-4</v>
      </c>
      <c r="G16" s="7">
        <f>SUM(G17:G17)</f>
        <v>1083.3</v>
      </c>
      <c r="H16" s="7">
        <f>SUM(H17:H17)</f>
        <v>875.14</v>
      </c>
      <c r="I16" s="8">
        <f t="shared" si="1"/>
        <v>0.80784639527370072</v>
      </c>
      <c r="J16" s="8">
        <f>(H16/H6)</f>
        <v>1.3859331224634259E-3</v>
      </c>
      <c r="K16" s="8">
        <f t="shared" si="2"/>
        <v>0.62463148753342324</v>
      </c>
      <c r="L16" s="8">
        <f t="shared" si="3"/>
        <v>-3.1369122546427985E-2</v>
      </c>
    </row>
    <row r="17" spans="1:12" s="13" customFormat="1" ht="21" customHeight="1">
      <c r="A17" s="1" t="s">
        <v>34</v>
      </c>
      <c r="B17" s="2" t="s">
        <v>35</v>
      </c>
      <c r="C17" s="3">
        <v>704</v>
      </c>
      <c r="D17" s="3">
        <v>546.64</v>
      </c>
      <c r="E17" s="4">
        <f t="shared" si="0"/>
        <v>0.77647727272727274</v>
      </c>
      <c r="F17" s="4">
        <f>(D17/D6)</f>
        <v>8.9696723864244622E-4</v>
      </c>
      <c r="G17" s="3">
        <v>1083.3</v>
      </c>
      <c r="H17" s="3">
        <v>875.14</v>
      </c>
      <c r="I17" s="4">
        <f t="shared" si="1"/>
        <v>0.80784639527370072</v>
      </c>
      <c r="J17" s="4">
        <f>(H17/H6)</f>
        <v>1.3859331224634259E-3</v>
      </c>
      <c r="K17" s="4">
        <f t="shared" si="2"/>
        <v>0.62463148753342324</v>
      </c>
      <c r="L17" s="4">
        <f t="shared" si="3"/>
        <v>-3.1369122546427985E-2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16153.02</v>
      </c>
      <c r="D18" s="7">
        <f>SUM(D19:D22)</f>
        <v>11553.04</v>
      </c>
      <c r="E18" s="8">
        <f t="shared" si="0"/>
        <v>0.71522476911438237</v>
      </c>
      <c r="F18" s="8">
        <f>(D18/D6)</f>
        <v>1.8957080321099311E-2</v>
      </c>
      <c r="G18" s="7">
        <f>SUM(G19:G22)</f>
        <v>13563.41</v>
      </c>
      <c r="H18" s="7">
        <f>SUM(H19:H22)</f>
        <v>10399.049999999999</v>
      </c>
      <c r="I18" s="8">
        <f t="shared" si="1"/>
        <v>0.76669878739933395</v>
      </c>
      <c r="J18" s="8">
        <f>(H18/H6)</f>
        <v>1.6468665398854228E-2</v>
      </c>
      <c r="K18" s="8">
        <f t="shared" si="2"/>
        <v>1.1109707136709606</v>
      </c>
      <c r="L18" s="15">
        <f t="shared" si="3"/>
        <v>-5.1474018284951573E-2</v>
      </c>
    </row>
    <row r="19" spans="1:12" s="13" customFormat="1" ht="21" customHeight="1">
      <c r="A19" s="1" t="s">
        <v>117</v>
      </c>
      <c r="B19" s="2">
        <v>304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38</v>
      </c>
      <c r="B20" s="2" t="s">
        <v>39</v>
      </c>
      <c r="C20" s="3">
        <v>5738.35</v>
      </c>
      <c r="D20" s="3">
        <v>4958</v>
      </c>
      <c r="E20" s="4">
        <f t="shared" si="0"/>
        <v>0.86401143185758966</v>
      </c>
      <c r="F20" s="4">
        <f>(D20/D6)</f>
        <v>8.1354521608174458E-3</v>
      </c>
      <c r="G20" s="3">
        <v>5744.86</v>
      </c>
      <c r="H20" s="3">
        <v>4832.79</v>
      </c>
      <c r="I20" s="4">
        <f t="shared" si="1"/>
        <v>0.84123721030625642</v>
      </c>
      <c r="J20" s="4">
        <f>(H20/H6)</f>
        <v>7.6535454154878302E-3</v>
      </c>
      <c r="K20" s="4">
        <f t="shared" si="2"/>
        <v>1.025908429706236</v>
      </c>
      <c r="L20" s="14">
        <f t="shared" si="3"/>
        <v>2.277422155133324E-2</v>
      </c>
    </row>
    <row r="21" spans="1:12" s="13" customFormat="1" ht="21" customHeight="1">
      <c r="A21" s="1" t="s">
        <v>40</v>
      </c>
      <c r="B21" s="2" t="s">
        <v>41</v>
      </c>
      <c r="C21" s="3">
        <v>10414.67</v>
      </c>
      <c r="D21" s="3">
        <v>6595.04</v>
      </c>
      <c r="E21" s="4">
        <f t="shared" si="0"/>
        <v>0.63324522044385467</v>
      </c>
      <c r="F21" s="4">
        <f>(D21/D6)</f>
        <v>1.0821628160281864E-2</v>
      </c>
      <c r="G21" s="3">
        <v>7818.55</v>
      </c>
      <c r="H21" s="3">
        <v>5566.26</v>
      </c>
      <c r="I21" s="4">
        <f t="shared" si="1"/>
        <v>0.71192996143786258</v>
      </c>
      <c r="J21" s="4">
        <f>(H21/H6)</f>
        <v>8.8151199833663967E-3</v>
      </c>
      <c r="K21" s="4">
        <f t="shared" si="2"/>
        <v>1.1848242805761857</v>
      </c>
      <c r="L21" s="4">
        <f t="shared" si="3"/>
        <v>-7.8684740994007907E-2</v>
      </c>
    </row>
    <row r="22" spans="1:12" s="13" customFormat="1" ht="41.1" customHeight="1">
      <c r="A22" s="1" t="s">
        <v>42</v>
      </c>
      <c r="B22" s="2" t="s">
        <v>43</v>
      </c>
      <c r="C22" s="3"/>
      <c r="D22" s="3"/>
      <c r="E22" s="4" t="e">
        <f t="shared" si="0"/>
        <v>#DIV/0!</v>
      </c>
      <c r="F22" s="4">
        <f>(D22/D6)</f>
        <v>0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44</v>
      </c>
      <c r="B23" s="6" t="s">
        <v>45</v>
      </c>
      <c r="C23" s="7">
        <f>SUM(C24:C31)</f>
        <v>58037.42</v>
      </c>
      <c r="D23" s="7">
        <f>SUM(D24:D31)</f>
        <v>41211.01</v>
      </c>
      <c r="E23" s="8">
        <f t="shared" si="0"/>
        <v>0.71007653338139431</v>
      </c>
      <c r="F23" s="8">
        <f>(D23/D6)</f>
        <v>6.7622065420324604E-2</v>
      </c>
      <c r="G23" s="7">
        <f>SUM(G24:G31)</f>
        <v>69023.22</v>
      </c>
      <c r="H23" s="7">
        <f>SUM(H24:H31)</f>
        <v>49829.63</v>
      </c>
      <c r="I23" s="8">
        <f t="shared" si="1"/>
        <v>0.72192560706382569</v>
      </c>
      <c r="J23" s="8">
        <f>(H23/H6)</f>
        <v>7.8913699176242885E-2</v>
      </c>
      <c r="K23" s="8">
        <f t="shared" si="2"/>
        <v>0.82703825013350496</v>
      </c>
      <c r="L23" s="15">
        <f t="shared" si="3"/>
        <v>-1.1849073682431377E-2</v>
      </c>
    </row>
    <row r="24" spans="1:12" s="13" customFormat="1" ht="21" customHeight="1">
      <c r="A24" s="1" t="s">
        <v>46</v>
      </c>
      <c r="B24" s="2" t="s">
        <v>47</v>
      </c>
      <c r="C24" s="3"/>
      <c r="D24" s="3"/>
      <c r="E24" s="4" t="e">
        <f t="shared" si="0"/>
        <v>#DIV/0!</v>
      </c>
      <c r="F24" s="4">
        <f>(D24/D6)</f>
        <v>0</v>
      </c>
      <c r="G24" s="3">
        <v>528.72</v>
      </c>
      <c r="H24" s="3">
        <v>378.94</v>
      </c>
      <c r="I24" s="4">
        <f t="shared" si="1"/>
        <v>0.71671205931305793</v>
      </c>
      <c r="J24" s="4">
        <f>(H24/H6)</f>
        <v>6.0011597850205751E-4</v>
      </c>
      <c r="K24" s="4">
        <f t="shared" si="2"/>
        <v>0</v>
      </c>
      <c r="L24" s="14" t="e">
        <f t="shared" si="3"/>
        <v>#DIV/0!</v>
      </c>
    </row>
    <row r="25" spans="1:12" s="13" customFormat="1" ht="21" customHeight="1">
      <c r="A25" s="1" t="s">
        <v>48</v>
      </c>
      <c r="B25" s="2" t="s">
        <v>49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50</v>
      </c>
      <c r="B26" s="2" t="s">
        <v>51</v>
      </c>
      <c r="C26" s="3">
        <v>8354.4500000000007</v>
      </c>
      <c r="D26" s="3">
        <v>7713.42</v>
      </c>
      <c r="E26" s="4">
        <f t="shared" si="0"/>
        <v>0.92327083171244062</v>
      </c>
      <c r="F26" s="4">
        <f>(D26/D6)</f>
        <v>1.2656748569240117E-2</v>
      </c>
      <c r="G26" s="3">
        <v>6127.85</v>
      </c>
      <c r="H26" s="3">
        <v>5531.83</v>
      </c>
      <c r="I26" s="4">
        <f t="shared" si="1"/>
        <v>0.90273586984015597</v>
      </c>
      <c r="J26" s="4">
        <f>(H26/H6)</f>
        <v>8.7605942190242172E-3</v>
      </c>
      <c r="K26" s="4">
        <f t="shared" si="2"/>
        <v>1.3943703982226496</v>
      </c>
      <c r="L26" s="14">
        <f t="shared" si="3"/>
        <v>2.0534961872284652E-2</v>
      </c>
    </row>
    <row r="27" spans="1:12" s="13" customFormat="1" ht="21" customHeight="1">
      <c r="A27" s="1" t="s">
        <v>52</v>
      </c>
      <c r="B27" s="2" t="s">
        <v>53</v>
      </c>
      <c r="C27" s="3"/>
      <c r="D27" s="3"/>
      <c r="E27" s="4" t="e">
        <f t="shared" si="0"/>
        <v>#DIV/0!</v>
      </c>
      <c r="F27" s="4">
        <f>(D27/D6)</f>
        <v>0</v>
      </c>
      <c r="G27" s="3"/>
      <c r="H27" s="3"/>
      <c r="I27" s="4" t="e">
        <f t="shared" si="1"/>
        <v>#DIV/0!</v>
      </c>
      <c r="J27" s="4">
        <f>(H27/H6)</f>
        <v>0</v>
      </c>
      <c r="K27" s="4" t="e">
        <f t="shared" si="2"/>
        <v>#DIV/0!</v>
      </c>
      <c r="L27" s="4" t="e">
        <f t="shared" si="3"/>
        <v>#DIV/0!</v>
      </c>
    </row>
    <row r="28" spans="1:12" s="13" customFormat="1" ht="21" customHeight="1">
      <c r="A28" s="1" t="s">
        <v>54</v>
      </c>
      <c r="B28" s="2" t="s">
        <v>55</v>
      </c>
      <c r="C28" s="3">
        <v>950</v>
      </c>
      <c r="D28" s="3">
        <v>800</v>
      </c>
      <c r="E28" s="4">
        <f t="shared" si="0"/>
        <v>0.84210526315789469</v>
      </c>
      <c r="F28" s="4">
        <f>(D28/D6)</f>
        <v>1.312699017477603E-3</v>
      </c>
      <c r="G28" s="3">
        <v>600</v>
      </c>
      <c r="H28" s="3">
        <v>400</v>
      </c>
      <c r="I28" s="4">
        <f t="shared" si="1"/>
        <v>0.66666666666666663</v>
      </c>
      <c r="J28" s="4">
        <f>(H28/H6)</f>
        <v>6.3346807252024858E-4</v>
      </c>
      <c r="K28" s="4">
        <f t="shared" si="2"/>
        <v>2</v>
      </c>
      <c r="L28" s="14">
        <f t="shared" si="3"/>
        <v>0.17543859649122806</v>
      </c>
    </row>
    <row r="29" spans="1:12" s="13" customFormat="1" ht="21" customHeight="1">
      <c r="A29" s="1" t="s">
        <v>56</v>
      </c>
      <c r="B29" s="2" t="s">
        <v>57</v>
      </c>
      <c r="C29" s="3">
        <v>38596.58</v>
      </c>
      <c r="D29" s="3">
        <v>26666.67</v>
      </c>
      <c r="E29" s="4">
        <f t="shared" si="0"/>
        <v>0.69090758818527442</v>
      </c>
      <c r="F29" s="4">
        <f>(D29/D6)</f>
        <v>4.3756639385499341E-2</v>
      </c>
      <c r="G29" s="3">
        <v>45308.84</v>
      </c>
      <c r="H29" s="3">
        <v>32969.339999999997</v>
      </c>
      <c r="I29" s="4">
        <f t="shared" si="1"/>
        <v>0.72765800227946686</v>
      </c>
      <c r="J29" s="4">
        <f>(H29/H6)</f>
        <v>5.2212560655161826E-2</v>
      </c>
      <c r="K29" s="4">
        <f t="shared" si="2"/>
        <v>0.80883238790949408</v>
      </c>
      <c r="L29" s="4">
        <f t="shared" si="3"/>
        <v>-3.6750414094192441E-2</v>
      </c>
    </row>
    <row r="30" spans="1:12" s="13" customFormat="1" ht="21" customHeight="1">
      <c r="A30" s="1" t="s">
        <v>58</v>
      </c>
      <c r="B30" s="2" t="s">
        <v>59</v>
      </c>
      <c r="C30" s="3">
        <v>597.87</v>
      </c>
      <c r="D30" s="3">
        <v>491.91</v>
      </c>
      <c r="E30" s="4">
        <f t="shared" si="0"/>
        <v>0.82277083646946669</v>
      </c>
      <c r="F30" s="4">
        <f>(D30/D6)</f>
        <v>8.0716221710925976E-4</v>
      </c>
      <c r="G30" s="3">
        <v>3183.17</v>
      </c>
      <c r="H30" s="3">
        <v>995.08</v>
      </c>
      <c r="I30" s="4">
        <f t="shared" si="1"/>
        <v>0.31260661541796386</v>
      </c>
      <c r="J30" s="4">
        <f>(H30/H6)</f>
        <v>1.5758785240086225E-3</v>
      </c>
      <c r="K30" s="4">
        <f t="shared" si="2"/>
        <v>0.49434216344414522</v>
      </c>
      <c r="L30" s="4">
        <f t="shared" si="3"/>
        <v>0.51016422105150283</v>
      </c>
    </row>
    <row r="31" spans="1:12" s="13" customFormat="1" ht="21" customHeight="1">
      <c r="A31" s="1" t="s">
        <v>60</v>
      </c>
      <c r="B31" s="2" t="s">
        <v>61</v>
      </c>
      <c r="C31" s="3">
        <v>9538.52</v>
      </c>
      <c r="D31" s="3">
        <v>5539.01</v>
      </c>
      <c r="E31" s="4">
        <f t="shared" si="0"/>
        <v>0.58069910216679321</v>
      </c>
      <c r="F31" s="4">
        <f>(D31/D6)</f>
        <v>9.0888162309982739E-3</v>
      </c>
      <c r="G31" s="3">
        <v>13274.64</v>
      </c>
      <c r="H31" s="3">
        <v>9554.44</v>
      </c>
      <c r="I31" s="4">
        <f t="shared" si="1"/>
        <v>0.71975134542255015</v>
      </c>
      <c r="J31" s="4">
        <f>(H31/H6)</f>
        <v>1.5131081727025911E-2</v>
      </c>
      <c r="K31" s="4">
        <f t="shared" si="2"/>
        <v>0.57973151749343754</v>
      </c>
      <c r="L31" s="4">
        <f t="shared" si="3"/>
        <v>-0.13905224325575694</v>
      </c>
    </row>
    <row r="32" spans="1:12" s="13" customFormat="1" ht="21" customHeight="1">
      <c r="A32" s="5" t="s">
        <v>62</v>
      </c>
      <c r="B32" s="6" t="s">
        <v>63</v>
      </c>
      <c r="C32" s="7">
        <f>SUM(C33:C36)</f>
        <v>160541.34000000003</v>
      </c>
      <c r="D32" s="7">
        <f>SUM(D33:D36)</f>
        <v>87622.1</v>
      </c>
      <c r="E32" s="8">
        <f t="shared" si="0"/>
        <v>0.54579150765777829</v>
      </c>
      <c r="F32" s="8">
        <f>(D32/D6)</f>
        <v>0.14377680572415535</v>
      </c>
      <c r="G32" s="7">
        <f>SUM(G33:G36)</f>
        <v>244563.19</v>
      </c>
      <c r="H32" s="7">
        <f>SUM(H33:H36)</f>
        <v>110822.29</v>
      </c>
      <c r="I32" s="8">
        <f t="shared" si="1"/>
        <v>0.45314378668351518</v>
      </c>
      <c r="J32" s="8">
        <f>(H32/H6)</f>
        <v>0.17550595609645003</v>
      </c>
      <c r="K32" s="8">
        <f t="shared" si="2"/>
        <v>0.79065411840885091</v>
      </c>
      <c r="L32" s="8">
        <f t="shared" si="3"/>
        <v>9.2647720974263104E-2</v>
      </c>
    </row>
    <row r="33" spans="1:12" s="13" customFormat="1" ht="21" customHeight="1">
      <c r="A33" s="1" t="s">
        <v>64</v>
      </c>
      <c r="B33" s="2" t="s">
        <v>65</v>
      </c>
      <c r="C33" s="3">
        <v>126477.27</v>
      </c>
      <c r="D33" s="3">
        <v>58247.360000000001</v>
      </c>
      <c r="E33" s="4">
        <f t="shared" si="0"/>
        <v>0.46053618962521881</v>
      </c>
      <c r="F33" s="4">
        <f>(D33/D6)</f>
        <v>9.5576565303330294E-2</v>
      </c>
      <c r="G33" s="3">
        <v>200242.25</v>
      </c>
      <c r="H33" s="3">
        <v>72318.009999999995</v>
      </c>
      <c r="I33" s="4">
        <f t="shared" si="1"/>
        <v>0.36115260390851578</v>
      </c>
      <c r="J33" s="4">
        <f>(H33/H6)</f>
        <v>0.11452787600800014</v>
      </c>
      <c r="K33" s="4">
        <f t="shared" si="2"/>
        <v>0.80543366721512388</v>
      </c>
      <c r="L33" s="4">
        <f t="shared" si="3"/>
        <v>9.9383585716703027E-2</v>
      </c>
    </row>
    <row r="34" spans="1:12" s="13" customFormat="1" ht="21" customHeight="1">
      <c r="A34" s="1" t="s">
        <v>66</v>
      </c>
      <c r="B34" s="2" t="s">
        <v>67</v>
      </c>
      <c r="C34" s="3">
        <v>4834.68</v>
      </c>
      <c r="D34" s="3">
        <v>3415.3</v>
      </c>
      <c r="E34" s="4">
        <f t="shared" si="0"/>
        <v>0.70641697071988219</v>
      </c>
      <c r="F34" s="4">
        <f>(D34/D6)</f>
        <v>5.604076192989073E-3</v>
      </c>
      <c r="G34" s="3">
        <v>8528.31</v>
      </c>
      <c r="H34" s="3">
        <v>7650.03</v>
      </c>
      <c r="I34" s="4">
        <f t="shared" si="1"/>
        <v>0.89701593867952734</v>
      </c>
      <c r="J34" s="4">
        <f>(H34/H6)</f>
        <v>1.2115124397055192E-2</v>
      </c>
      <c r="K34" s="4">
        <f t="shared" si="2"/>
        <v>0.44644269368878298</v>
      </c>
      <c r="L34" s="4">
        <f t="shared" si="3"/>
        <v>-0.19059896795964515</v>
      </c>
    </row>
    <row r="35" spans="1:12" s="13" customFormat="1" ht="21" customHeight="1">
      <c r="A35" s="1" t="s">
        <v>68</v>
      </c>
      <c r="B35" s="2" t="s">
        <v>69</v>
      </c>
      <c r="C35" s="3">
        <v>28460.82</v>
      </c>
      <c r="D35" s="3">
        <v>25785.54</v>
      </c>
      <c r="E35" s="4">
        <f t="shared" si="0"/>
        <v>0.90600130284369884</v>
      </c>
      <c r="F35" s="4">
        <f>(D35/D6)</f>
        <v>4.2310816278911791E-2</v>
      </c>
      <c r="G35" s="3">
        <v>34966.730000000003</v>
      </c>
      <c r="H35" s="3">
        <v>30677.86</v>
      </c>
      <c r="I35" s="4">
        <f t="shared" si="1"/>
        <v>0.87734426410476463</v>
      </c>
      <c r="J35" s="4">
        <f>(H35/H6)</f>
        <v>4.8583612108115085E-2</v>
      </c>
      <c r="K35" s="4">
        <f t="shared" si="2"/>
        <v>0.84052603408451565</v>
      </c>
      <c r="L35" s="14">
        <f t="shared" si="3"/>
        <v>2.8657038738934215E-2</v>
      </c>
    </row>
    <row r="36" spans="1:12" s="13" customFormat="1" ht="21" customHeight="1">
      <c r="A36" s="1" t="s">
        <v>70</v>
      </c>
      <c r="B36" s="2" t="s">
        <v>71</v>
      </c>
      <c r="C36" s="3">
        <v>768.57</v>
      </c>
      <c r="D36" s="3">
        <v>173.9</v>
      </c>
      <c r="E36" s="4">
        <f t="shared" si="0"/>
        <v>0.22626436108617301</v>
      </c>
      <c r="F36" s="4">
        <f>(D36/D6)</f>
        <v>2.8534794892419397E-4</v>
      </c>
      <c r="G36" s="3">
        <v>825.9</v>
      </c>
      <c r="H36" s="3">
        <v>176.39</v>
      </c>
      <c r="I36" s="4">
        <f t="shared" si="1"/>
        <v>0.21357307180046009</v>
      </c>
      <c r="J36" s="4">
        <f>(H36/H6)</f>
        <v>2.7934358327961659E-4</v>
      </c>
      <c r="K36" s="4">
        <f t="shared" si="2"/>
        <v>0.98588355348942691</v>
      </c>
      <c r="L36" s="14">
        <f t="shared" si="3"/>
        <v>1.269128928571292E-2</v>
      </c>
    </row>
    <row r="37" spans="1:12" s="13" customFormat="1" ht="21" customHeight="1">
      <c r="A37" s="16" t="s">
        <v>118</v>
      </c>
      <c r="B37" s="17">
        <v>600</v>
      </c>
      <c r="C37" s="7">
        <f>SUM(C38:C38)</f>
        <v>765.3</v>
      </c>
      <c r="D37" s="7">
        <f>SUM(D38:D38)</f>
        <v>0</v>
      </c>
      <c r="E37" s="4">
        <f t="shared" si="0"/>
        <v>0</v>
      </c>
      <c r="F37" s="4">
        <f>(D37/D7)</f>
        <v>0</v>
      </c>
      <c r="G37" s="7">
        <f>SUM(G38:G38)</f>
        <v>2380.9299999999998</v>
      </c>
      <c r="H37" s="7">
        <f>SUM(H38:H38)</f>
        <v>980.36</v>
      </c>
      <c r="I37" s="4">
        <f t="shared" si="1"/>
        <v>0.41175507049766269</v>
      </c>
      <c r="J37" s="4">
        <f>(H37/H7)</f>
        <v>1.4033404128285206E-2</v>
      </c>
      <c r="K37" s="4">
        <f t="shared" si="2"/>
        <v>0</v>
      </c>
      <c r="L37" s="14">
        <f t="shared" si="3"/>
        <v>-0.41175507049766269</v>
      </c>
    </row>
    <row r="38" spans="1:12" s="13" customFormat="1" ht="21" customHeight="1">
      <c r="A38" s="1" t="s">
        <v>119</v>
      </c>
      <c r="B38" s="2">
        <v>602</v>
      </c>
      <c r="C38" s="3">
        <v>765.3</v>
      </c>
      <c r="D38" s="3"/>
      <c r="E38" s="4">
        <f t="shared" si="0"/>
        <v>0</v>
      </c>
      <c r="F38" s="4">
        <f>(D38/D8)</f>
        <v>0</v>
      </c>
      <c r="G38" s="3">
        <v>2380.9299999999998</v>
      </c>
      <c r="H38" s="3">
        <v>980.36</v>
      </c>
      <c r="I38" s="4">
        <f t="shared" si="1"/>
        <v>0.41175507049766269</v>
      </c>
      <c r="J38" s="4">
        <f>(H38/H8)</f>
        <v>0.15279949002414281</v>
      </c>
      <c r="K38" s="4">
        <f t="shared" si="2"/>
        <v>0</v>
      </c>
      <c r="L38" s="14">
        <f t="shared" si="3"/>
        <v>-0.41175507049766269</v>
      </c>
    </row>
    <row r="39" spans="1:12" s="13" customFormat="1" ht="21" customHeight="1">
      <c r="A39" s="5" t="s">
        <v>72</v>
      </c>
      <c r="B39" s="6" t="s">
        <v>73</v>
      </c>
      <c r="C39" s="7">
        <f>SUM(C40:C44)</f>
        <v>352043.60999999993</v>
      </c>
      <c r="D39" s="7">
        <f>SUM(D40:D44)</f>
        <v>314567.38</v>
      </c>
      <c r="E39" s="8">
        <f t="shared" si="0"/>
        <v>0.89354662622622261</v>
      </c>
      <c r="F39" s="8">
        <f>(D39/D6)</f>
        <v>0.51616536332062979</v>
      </c>
      <c r="G39" s="7">
        <f>SUM(G40:G44)</f>
        <v>352337.72</v>
      </c>
      <c r="H39" s="7">
        <f>SUM(H40:H44)</f>
        <v>302848.95</v>
      </c>
      <c r="I39" s="8">
        <f t="shared" si="1"/>
        <v>0.85954166360615614</v>
      </c>
      <c r="J39" s="8">
        <f>(H39/H6)</f>
        <v>0.47961285155320288</v>
      </c>
      <c r="K39" s="8">
        <f t="shared" si="2"/>
        <v>1.0386939759903411</v>
      </c>
      <c r="L39" s="15">
        <f t="shared" si="3"/>
        <v>3.400496262006647E-2</v>
      </c>
    </row>
    <row r="40" spans="1:12" s="13" customFormat="1" ht="21" customHeight="1">
      <c r="A40" s="1" t="s">
        <v>74</v>
      </c>
      <c r="B40" s="2" t="s">
        <v>75</v>
      </c>
      <c r="C40" s="3">
        <v>107220.59</v>
      </c>
      <c r="D40" s="3">
        <v>97276.24</v>
      </c>
      <c r="E40" s="4">
        <f t="shared" ref="E40:E62" si="4">(D40/C40)</f>
        <v>0.90725335497594262</v>
      </c>
      <c r="F40" s="4">
        <f>(D40/D6)</f>
        <v>0.1596180308398944</v>
      </c>
      <c r="G40" s="3">
        <v>109445.69</v>
      </c>
      <c r="H40" s="3">
        <v>99587.68</v>
      </c>
      <c r="I40" s="4">
        <f t="shared" ref="I40:I62" si="5">(H40/G40)</f>
        <v>0.90992783726796356</v>
      </c>
      <c r="J40" s="4">
        <f>(H40/H6)</f>
        <v>0.15771403924090827</v>
      </c>
      <c r="K40" s="4">
        <f t="shared" ref="K40:K62" si="6">(D40/H40)</f>
        <v>0.97678990011615907</v>
      </c>
      <c r="L40" s="14">
        <f t="shared" ref="L40:L62" si="7">(E40-I40)</f>
        <v>-2.674482292020941E-3</v>
      </c>
    </row>
    <row r="41" spans="1:12" s="13" customFormat="1" ht="21" customHeight="1">
      <c r="A41" s="1" t="s">
        <v>76</v>
      </c>
      <c r="B41" s="2" t="s">
        <v>77</v>
      </c>
      <c r="C41" s="3">
        <v>194679.33</v>
      </c>
      <c r="D41" s="3">
        <v>174604.32</v>
      </c>
      <c r="E41" s="4">
        <f t="shared" si="4"/>
        <v>0.89688165661963193</v>
      </c>
      <c r="F41" s="4">
        <f>(D41/D6)</f>
        <v>0.28650364913918125</v>
      </c>
      <c r="G41" s="3">
        <v>191216.06</v>
      </c>
      <c r="H41" s="3">
        <v>163503.54999999999</v>
      </c>
      <c r="I41" s="4">
        <f t="shared" si="5"/>
        <v>0.8550722674654001</v>
      </c>
      <c r="J41" s="4">
        <f>(H41/H6)</f>
        <v>0.25893569667179522</v>
      </c>
      <c r="K41" s="4">
        <f t="shared" si="6"/>
        <v>1.0678931436045274</v>
      </c>
      <c r="L41" s="14">
        <f t="shared" si="7"/>
        <v>4.1809389154231824E-2</v>
      </c>
    </row>
    <row r="42" spans="1:12" s="13" customFormat="1" ht="21" customHeight="1">
      <c r="A42" s="1" t="s">
        <v>116</v>
      </c>
      <c r="B42" s="2">
        <v>703</v>
      </c>
      <c r="C42" s="3">
        <v>15977.67</v>
      </c>
      <c r="D42" s="3">
        <v>13967.87</v>
      </c>
      <c r="E42" s="4">
        <f t="shared" si="4"/>
        <v>0.87421194704859972</v>
      </c>
      <c r="F42" s="4"/>
      <c r="G42" s="3">
        <v>16166.05</v>
      </c>
      <c r="H42" s="3">
        <v>13698.61</v>
      </c>
      <c r="I42" s="4"/>
      <c r="J42" s="4"/>
      <c r="K42" s="4">
        <f t="shared" si="6"/>
        <v>1.0196560088943332</v>
      </c>
      <c r="L42" s="14"/>
    </row>
    <row r="43" spans="1:12" s="13" customFormat="1" ht="21" customHeight="1">
      <c r="A43" s="1" t="s">
        <v>78</v>
      </c>
      <c r="B43" s="2" t="s">
        <v>79</v>
      </c>
      <c r="C43" s="3">
        <v>8184.16</v>
      </c>
      <c r="D43" s="3">
        <v>7516.3</v>
      </c>
      <c r="E43" s="4">
        <f t="shared" si="4"/>
        <v>0.91839602353815175</v>
      </c>
      <c r="F43" s="4">
        <f>(D43/D6)</f>
        <v>1.2333299531333636E-2</v>
      </c>
      <c r="G43" s="3">
        <v>5456.11</v>
      </c>
      <c r="H43" s="3">
        <v>4804.1499999999996</v>
      </c>
      <c r="I43" s="4">
        <f t="shared" si="5"/>
        <v>0.8805082742100141</v>
      </c>
      <c r="J43" s="4">
        <f>(H43/H6)</f>
        <v>7.6081891014953803E-3</v>
      </c>
      <c r="K43" s="4">
        <f t="shared" si="6"/>
        <v>1.5645431553968965</v>
      </c>
      <c r="L43" s="4">
        <f t="shared" si="7"/>
        <v>3.7887749328137654E-2</v>
      </c>
    </row>
    <row r="44" spans="1:12" s="13" customFormat="1" ht="21" customHeight="1">
      <c r="A44" s="1" t="s">
        <v>80</v>
      </c>
      <c r="B44" s="2" t="s">
        <v>81</v>
      </c>
      <c r="C44" s="3">
        <v>25981.86</v>
      </c>
      <c r="D44" s="3">
        <v>21202.65</v>
      </c>
      <c r="E44" s="4">
        <f t="shared" si="4"/>
        <v>0.81605589438169557</v>
      </c>
      <c r="F44" s="4">
        <f>(D44/D6)</f>
        <v>3.479087227865188E-2</v>
      </c>
      <c r="G44" s="3">
        <v>30053.81</v>
      </c>
      <c r="H44" s="3">
        <v>21254.959999999999</v>
      </c>
      <c r="I44" s="4">
        <f t="shared" si="5"/>
        <v>0.7072301315540358</v>
      </c>
      <c r="J44" s="4">
        <f>(H44/H6)</f>
        <v>3.3660846356737453E-2</v>
      </c>
      <c r="K44" s="4">
        <f t="shared" si="6"/>
        <v>0.9975389273844788</v>
      </c>
      <c r="L44" s="14">
        <f t="shared" si="7"/>
        <v>0.10882576282765977</v>
      </c>
    </row>
    <row r="45" spans="1:12" s="13" customFormat="1" ht="21" customHeight="1">
      <c r="A45" s="5" t="s">
        <v>82</v>
      </c>
      <c r="B45" s="6" t="s">
        <v>83</v>
      </c>
      <c r="C45" s="7">
        <f>SUM(C46:C49)</f>
        <v>79561.399999999994</v>
      </c>
      <c r="D45" s="7">
        <f>SUM(D46:D49)</f>
        <v>69518.740000000005</v>
      </c>
      <c r="E45" s="8">
        <f t="shared" si="4"/>
        <v>0.87377471990186206</v>
      </c>
      <c r="F45" s="8">
        <f>(D45/D6)</f>
        <v>0.11407147711785119</v>
      </c>
      <c r="G45" s="7">
        <f>SUM(G46:G49)</f>
        <v>80342.990000000005</v>
      </c>
      <c r="H45" s="7">
        <f>SUM(H46:H49)</f>
        <v>66233.209999999992</v>
      </c>
      <c r="I45" s="8">
        <f t="shared" si="5"/>
        <v>0.82438069581428308</v>
      </c>
      <c r="J45" s="8">
        <f>(H45/H6)</f>
        <v>0.10489155968882212</v>
      </c>
      <c r="K45" s="8">
        <f t="shared" si="6"/>
        <v>1.0496054773730583</v>
      </c>
      <c r="L45" s="15">
        <f t="shared" si="7"/>
        <v>4.939402408757898E-2</v>
      </c>
    </row>
    <row r="46" spans="1:12" s="13" customFormat="1" ht="21" customHeight="1">
      <c r="A46" s="1" t="s">
        <v>84</v>
      </c>
      <c r="B46" s="2" t="s">
        <v>85</v>
      </c>
      <c r="C46" s="3">
        <v>55007.73</v>
      </c>
      <c r="D46" s="3">
        <v>49403.05</v>
      </c>
      <c r="E46" s="4">
        <f t="shared" si="4"/>
        <v>0.89811104730189739</v>
      </c>
      <c r="F46" s="4">
        <f>(D46/D6)</f>
        <v>8.1064168994246136E-2</v>
      </c>
      <c r="G46" s="3">
        <v>53636.160000000003</v>
      </c>
      <c r="H46" s="3">
        <v>49085.43</v>
      </c>
      <c r="I46" s="4">
        <f t="shared" si="5"/>
        <v>0.91515555923466552</v>
      </c>
      <c r="J46" s="4">
        <f>(H46/H6)</f>
        <v>7.7735131827318962E-2</v>
      </c>
      <c r="K46" s="4">
        <f t="shared" si="6"/>
        <v>1.0064707592456663</v>
      </c>
      <c r="L46" s="14">
        <f t="shared" si="7"/>
        <v>-1.7044511932768125E-2</v>
      </c>
    </row>
    <row r="47" spans="1:12" s="13" customFormat="1" ht="21" customHeight="1">
      <c r="A47" s="1" t="s">
        <v>86</v>
      </c>
      <c r="B47" s="2" t="s">
        <v>87</v>
      </c>
      <c r="C47" s="3">
        <v>314.5</v>
      </c>
      <c r="D47" s="3">
        <v>271.22000000000003</v>
      </c>
      <c r="E47" s="4">
        <f t="shared" si="4"/>
        <v>0.86238473767885537</v>
      </c>
      <c r="F47" s="4">
        <f>(D47/D6)</f>
        <v>4.4503778440034444E-4</v>
      </c>
      <c r="G47" s="3">
        <v>382.5</v>
      </c>
      <c r="H47" s="3">
        <v>172.96</v>
      </c>
      <c r="I47" s="4">
        <f t="shared" si="5"/>
        <v>0.45218300653594773</v>
      </c>
      <c r="J47" s="4">
        <f>(H47/H6)</f>
        <v>2.7391159455775551E-4</v>
      </c>
      <c r="K47" s="4">
        <f t="shared" si="6"/>
        <v>1.5681082331174838</v>
      </c>
      <c r="L47" s="14">
        <f t="shared" si="7"/>
        <v>0.41020173114290764</v>
      </c>
    </row>
    <row r="48" spans="1:12" s="13" customFormat="1" ht="21" customHeight="1">
      <c r="A48" s="1" t="s">
        <v>120</v>
      </c>
      <c r="B48" s="2">
        <v>803</v>
      </c>
      <c r="C48" s="3"/>
      <c r="D48" s="3"/>
      <c r="E48" s="4" t="e">
        <f t="shared" si="4"/>
        <v>#DIV/0!</v>
      </c>
      <c r="F48" s="4">
        <f>(D48/D7)</f>
        <v>0</v>
      </c>
      <c r="G48" s="3"/>
      <c r="H48" s="3"/>
      <c r="I48" s="4"/>
      <c r="J48" s="4"/>
      <c r="K48" s="4"/>
      <c r="L48" s="14"/>
    </row>
    <row r="49" spans="1:12" s="13" customFormat="1" ht="21" customHeight="1">
      <c r="A49" s="1" t="s">
        <v>88</v>
      </c>
      <c r="B49" s="2" t="s">
        <v>89</v>
      </c>
      <c r="C49" s="3">
        <v>24239.17</v>
      </c>
      <c r="D49" s="3">
        <v>19844.47</v>
      </c>
      <c r="E49" s="4">
        <f t="shared" si="4"/>
        <v>0.81869428697434787</v>
      </c>
      <c r="F49" s="4">
        <f>(D49/D6)</f>
        <v>3.2562270339204717E-2</v>
      </c>
      <c r="G49" s="3">
        <v>26324.33</v>
      </c>
      <c r="H49" s="3">
        <v>16974.82</v>
      </c>
      <c r="I49" s="4">
        <f t="shared" si="5"/>
        <v>0.64483388561076382</v>
      </c>
      <c r="J49" s="4">
        <f>(H49/H6)</f>
        <v>2.6882516266945416E-2</v>
      </c>
      <c r="K49" s="4">
        <f t="shared" si="6"/>
        <v>1.1690533390044784</v>
      </c>
      <c r="L49" s="14">
        <f t="shared" si="7"/>
        <v>0.17386040136358405</v>
      </c>
    </row>
    <row r="50" spans="1:12" s="13" customFormat="1" ht="21" customHeight="1">
      <c r="A50" s="5" t="s">
        <v>90</v>
      </c>
      <c r="B50" s="6" t="s">
        <v>91</v>
      </c>
      <c r="C50" s="7">
        <f>SUM(C51:C54)</f>
        <v>22256.38</v>
      </c>
      <c r="D50" s="7">
        <f>SUM(D51:D54)</f>
        <v>8994.75</v>
      </c>
      <c r="E50" s="8">
        <f t="shared" si="4"/>
        <v>0.40414254249792642</v>
      </c>
      <c r="F50" s="8">
        <f>(D50/D6)</f>
        <v>1.4759249359320837E-2</v>
      </c>
      <c r="G50" s="7">
        <f>SUM(G51:G54)</f>
        <v>18380.990000000002</v>
      </c>
      <c r="H50" s="7">
        <f>SUM(H51:H54)</f>
        <v>14733.25</v>
      </c>
      <c r="I50" s="8">
        <f t="shared" si="5"/>
        <v>0.8015482299919644</v>
      </c>
      <c r="J50" s="8">
        <f>(H50/H6)</f>
        <v>2.3332608698647381E-2</v>
      </c>
      <c r="K50" s="8">
        <f t="shared" si="6"/>
        <v>0.61050684675818301</v>
      </c>
      <c r="L50" s="8">
        <f t="shared" si="7"/>
        <v>-0.39740568749403798</v>
      </c>
    </row>
    <row r="51" spans="1:12" s="13" customFormat="1" ht="21" customHeight="1">
      <c r="A51" s="1" t="s">
        <v>92</v>
      </c>
      <c r="B51" s="2" t="s">
        <v>93</v>
      </c>
      <c r="C51" s="3">
        <v>7215.81</v>
      </c>
      <c r="D51" s="3">
        <v>4498.93</v>
      </c>
      <c r="E51" s="4">
        <f t="shared" si="4"/>
        <v>0.62348232561555805</v>
      </c>
      <c r="F51" s="4">
        <f>(D51/D6)</f>
        <v>7.382176238375642E-3</v>
      </c>
      <c r="G51" s="3">
        <v>4448.96</v>
      </c>
      <c r="H51" s="3">
        <v>3357.93</v>
      </c>
      <c r="I51" s="4">
        <f t="shared" si="5"/>
        <v>0.75476740631518369</v>
      </c>
      <c r="J51" s="4">
        <f>(H51/H6)</f>
        <v>5.3178536118947952E-3</v>
      </c>
      <c r="K51" s="4">
        <f t="shared" si="6"/>
        <v>1.33979266988889</v>
      </c>
      <c r="L51" s="4">
        <f t="shared" si="7"/>
        <v>-0.13128508069962563</v>
      </c>
    </row>
    <row r="52" spans="1:12" s="13" customFormat="1" ht="21" customHeight="1">
      <c r="A52" s="1" t="s">
        <v>94</v>
      </c>
      <c r="B52" s="2" t="s">
        <v>95</v>
      </c>
      <c r="C52" s="3">
        <v>539.6</v>
      </c>
      <c r="D52" s="3">
        <v>444.26</v>
      </c>
      <c r="E52" s="4">
        <f t="shared" si="4"/>
        <v>0.82331356560415114</v>
      </c>
      <c r="F52" s="4">
        <f>(D52/D6)</f>
        <v>7.2897458188074993E-4</v>
      </c>
      <c r="G52" s="3">
        <v>585</v>
      </c>
      <c r="H52" s="3">
        <v>364.02</v>
      </c>
      <c r="I52" s="4">
        <f t="shared" si="5"/>
        <v>0.62225641025641021</v>
      </c>
      <c r="J52" s="4">
        <f>(H52/H6)</f>
        <v>5.7648761939705219E-4</v>
      </c>
      <c r="K52" s="4">
        <f t="shared" si="6"/>
        <v>1.2204274490412614</v>
      </c>
      <c r="L52" s="4">
        <f t="shared" si="7"/>
        <v>0.20105715534774093</v>
      </c>
    </row>
    <row r="53" spans="1:12" s="13" customFormat="1" ht="21" customHeight="1">
      <c r="A53" s="1" t="s">
        <v>96</v>
      </c>
      <c r="B53" s="2" t="s">
        <v>97</v>
      </c>
      <c r="C53" s="3">
        <v>13938.07</v>
      </c>
      <c r="D53" s="3">
        <v>3578.49</v>
      </c>
      <c r="E53" s="4">
        <f t="shared" si="4"/>
        <v>0.25674214579206445</v>
      </c>
      <c r="F53" s="4">
        <f>(D53/D6)</f>
        <v>5.8718503838167844E-3</v>
      </c>
      <c r="G53" s="3">
        <v>12703.65</v>
      </c>
      <c r="H53" s="3">
        <v>10511.21</v>
      </c>
      <c r="I53" s="4">
        <f t="shared" si="5"/>
        <v>0.8274165298949514</v>
      </c>
      <c r="J53" s="4">
        <f>(H53/H6)</f>
        <v>1.6646289846388905E-2</v>
      </c>
      <c r="K53" s="4">
        <f t="shared" si="6"/>
        <v>0.34044510574900511</v>
      </c>
      <c r="L53" s="14">
        <f t="shared" si="7"/>
        <v>-0.57067438410288696</v>
      </c>
    </row>
    <row r="54" spans="1:12" s="13" customFormat="1" ht="21" customHeight="1">
      <c r="A54" s="1" t="s">
        <v>98</v>
      </c>
      <c r="B54" s="2" t="s">
        <v>99</v>
      </c>
      <c r="C54" s="3">
        <v>562.9</v>
      </c>
      <c r="D54" s="3">
        <v>473.07</v>
      </c>
      <c r="E54" s="4">
        <f t="shared" si="4"/>
        <v>0.84041570438799074</v>
      </c>
      <c r="F54" s="4">
        <f>(D54/D6)</f>
        <v>7.7624815524766206E-4</v>
      </c>
      <c r="G54" s="3">
        <v>643.38</v>
      </c>
      <c r="H54" s="3">
        <v>500.09</v>
      </c>
      <c r="I54" s="4">
        <f t="shared" si="5"/>
        <v>0.77728558550156979</v>
      </c>
      <c r="J54" s="4">
        <f>(H54/H6)</f>
        <v>7.9197762096662775E-4</v>
      </c>
      <c r="K54" s="4">
        <f t="shared" si="6"/>
        <v>0.94596972544941915</v>
      </c>
      <c r="L54" s="14">
        <f t="shared" si="7"/>
        <v>6.3130118886420949E-2</v>
      </c>
    </row>
    <row r="55" spans="1:12" s="13" customFormat="1" ht="21" customHeight="1">
      <c r="A55" s="5" t="s">
        <v>100</v>
      </c>
      <c r="B55" s="6" t="s">
        <v>101</v>
      </c>
      <c r="C55" s="7">
        <f>SUM(C56:C56)</f>
        <v>2637.64</v>
      </c>
      <c r="D55" s="7">
        <f>SUM(D56:D56)</f>
        <v>2534.5100000000002</v>
      </c>
      <c r="E55" s="8">
        <f t="shared" si="4"/>
        <v>0.96090065361459498</v>
      </c>
      <c r="F55" s="8">
        <f>(D55/D6)</f>
        <v>4.1588109834839503E-3</v>
      </c>
      <c r="G55" s="7">
        <f>SUM(G56:G56)</f>
        <v>2923.24</v>
      </c>
      <c r="H55" s="7">
        <f>SUM(H56:H56)</f>
        <v>2465.86</v>
      </c>
      <c r="I55" s="8">
        <f t="shared" si="5"/>
        <v>0.84353662374625427</v>
      </c>
      <c r="J55" s="8">
        <f>(H55/H6)</f>
        <v>3.9051089532619507E-3</v>
      </c>
      <c r="K55" s="8">
        <f t="shared" si="6"/>
        <v>1.0278401855742014</v>
      </c>
      <c r="L55" s="15">
        <f t="shared" si="7"/>
        <v>0.11736402986834071</v>
      </c>
    </row>
    <row r="56" spans="1:12" s="13" customFormat="1" ht="21" customHeight="1">
      <c r="A56" s="1" t="s">
        <v>102</v>
      </c>
      <c r="B56" s="2" t="s">
        <v>103</v>
      </c>
      <c r="C56" s="3">
        <v>2637.64</v>
      </c>
      <c r="D56" s="3">
        <v>2534.5100000000002</v>
      </c>
      <c r="E56" s="4">
        <f t="shared" si="4"/>
        <v>0.96090065361459498</v>
      </c>
      <c r="F56" s="4">
        <f>(D56/D6)</f>
        <v>4.1588109834839503E-3</v>
      </c>
      <c r="G56" s="3">
        <v>2923.24</v>
      </c>
      <c r="H56" s="3">
        <v>2465.86</v>
      </c>
      <c r="I56" s="4">
        <f t="shared" si="5"/>
        <v>0.84353662374625427</v>
      </c>
      <c r="J56" s="4">
        <f>(H56/H6)</f>
        <v>3.9051089532619507E-3</v>
      </c>
      <c r="K56" s="4">
        <f t="shared" si="6"/>
        <v>1.0278401855742014</v>
      </c>
      <c r="L56" s="4">
        <f t="shared" si="7"/>
        <v>0.11736402986834071</v>
      </c>
    </row>
    <row r="57" spans="1:12" s="13" customFormat="1" ht="21" customHeight="1">
      <c r="A57" s="5" t="s">
        <v>104</v>
      </c>
      <c r="B57" s="6" t="s">
        <v>105</v>
      </c>
      <c r="C57" s="7">
        <f>SUM(C58:C58)</f>
        <v>3187.61</v>
      </c>
      <c r="D57" s="7">
        <f>SUM(D58:D58)</f>
        <v>2965.95</v>
      </c>
      <c r="E57" s="8">
        <f t="shared" si="4"/>
        <v>0.93046200758562048</v>
      </c>
      <c r="F57" s="8">
        <f>(D57/D6)</f>
        <v>4.8667495636096209E-3</v>
      </c>
      <c r="G57" s="7">
        <f>SUM(G58:G58)</f>
        <v>2297.8000000000002</v>
      </c>
      <c r="H57" s="7">
        <f>SUM(H58:H58)</f>
        <v>2114.59</v>
      </c>
      <c r="I57" s="8">
        <f t="shared" si="5"/>
        <v>0.92026721211593698</v>
      </c>
      <c r="J57" s="8">
        <f>(H57/H6)</f>
        <v>3.3488131286764813E-3</v>
      </c>
      <c r="K57" s="8">
        <f t="shared" si="6"/>
        <v>1.4026123267394623</v>
      </c>
      <c r="L57" s="15">
        <f t="shared" si="7"/>
        <v>1.0194795469683493E-2</v>
      </c>
    </row>
    <row r="58" spans="1:12" s="13" customFormat="1" ht="21" customHeight="1">
      <c r="A58" s="1" t="s">
        <v>106</v>
      </c>
      <c r="B58" s="2" t="s">
        <v>107</v>
      </c>
      <c r="C58" s="3">
        <v>3187.61</v>
      </c>
      <c r="D58" s="3">
        <v>2965.95</v>
      </c>
      <c r="E58" s="4">
        <f t="shared" si="4"/>
        <v>0.93046200758562048</v>
      </c>
      <c r="F58" s="4">
        <f>(D58/D6)</f>
        <v>4.8667495636096209E-3</v>
      </c>
      <c r="G58" s="3">
        <v>2297.8000000000002</v>
      </c>
      <c r="H58" s="3">
        <v>2114.59</v>
      </c>
      <c r="I58" s="4">
        <f t="shared" si="5"/>
        <v>0.92026721211593698</v>
      </c>
      <c r="J58" s="4">
        <f>(H58/H6)</f>
        <v>3.3488131286764813E-3</v>
      </c>
      <c r="K58" s="4">
        <f t="shared" si="6"/>
        <v>1.4026123267394623</v>
      </c>
      <c r="L58" s="4">
        <f t="shared" si="7"/>
        <v>1.0194795469683493E-2</v>
      </c>
    </row>
    <row r="59" spans="1:12" s="13" customFormat="1" ht="41.1" customHeight="1">
      <c r="A59" s="5" t="s">
        <v>108</v>
      </c>
      <c r="B59" s="6" t="s">
        <v>109</v>
      </c>
      <c r="C59" s="7">
        <f>SUM(C60:C60)</f>
        <v>8</v>
      </c>
      <c r="D59" s="7">
        <f>SUM(D60:D60)</f>
        <v>6.09</v>
      </c>
      <c r="E59" s="8">
        <f t="shared" si="4"/>
        <v>0.76124999999999998</v>
      </c>
      <c r="F59" s="8">
        <f>(D59/D6)</f>
        <v>9.9929212705482539E-6</v>
      </c>
      <c r="G59" s="7">
        <f>SUM(G60:G60)</f>
        <v>12</v>
      </c>
      <c r="H59" s="7">
        <f>SUM(H60:H60)</f>
        <v>9.89</v>
      </c>
      <c r="I59" s="8">
        <f t="shared" si="5"/>
        <v>0.82416666666666671</v>
      </c>
      <c r="J59" s="8">
        <f>(H59/H6)</f>
        <v>1.5662498093063146E-5</v>
      </c>
      <c r="K59" s="8">
        <f t="shared" si="6"/>
        <v>0.61577350859453994</v>
      </c>
      <c r="L59" s="8">
        <f t="shared" si="7"/>
        <v>-6.2916666666666732E-2</v>
      </c>
    </row>
    <row r="60" spans="1:12" s="13" customFormat="1" ht="21" customHeight="1">
      <c r="A60" s="1" t="s">
        <v>110</v>
      </c>
      <c r="B60" s="2" t="s">
        <v>111</v>
      </c>
      <c r="C60" s="3">
        <v>8</v>
      </c>
      <c r="D60" s="3">
        <v>6.09</v>
      </c>
      <c r="E60" s="4">
        <f t="shared" si="4"/>
        <v>0.76124999999999998</v>
      </c>
      <c r="F60" s="4">
        <f>(D60/D6)</f>
        <v>9.9929212705482539E-6</v>
      </c>
      <c r="G60" s="3">
        <v>12</v>
      </c>
      <c r="H60" s="3">
        <v>9.89</v>
      </c>
      <c r="I60" s="4">
        <f t="shared" si="5"/>
        <v>0.82416666666666671</v>
      </c>
      <c r="J60" s="4">
        <f>(H60/H6)</f>
        <v>1.5662498093063146E-5</v>
      </c>
      <c r="K60" s="4">
        <f t="shared" si="6"/>
        <v>0.61577350859453994</v>
      </c>
      <c r="L60" s="4">
        <f t="shared" si="7"/>
        <v>-6.2916666666666732E-2</v>
      </c>
    </row>
    <row r="61" spans="1:12" s="13" customFormat="1" ht="60.95" customHeight="1">
      <c r="A61" s="5" t="s">
        <v>112</v>
      </c>
      <c r="B61" s="6" t="s">
        <v>113</v>
      </c>
      <c r="C61" s="7">
        <f>SUM(C62:C62)</f>
        <v>0</v>
      </c>
      <c r="D61" s="7">
        <f>SUM(D62:D62)</f>
        <v>0</v>
      </c>
      <c r="E61" s="4" t="e">
        <f t="shared" si="4"/>
        <v>#DIV/0!</v>
      </c>
      <c r="F61" s="4">
        <f>(D61/D7)</f>
        <v>0</v>
      </c>
      <c r="G61" s="7">
        <f>SUM(G62:G62)</f>
        <v>305.2</v>
      </c>
      <c r="H61" s="7">
        <f>SUM(H62:H62)</f>
        <v>273.36</v>
      </c>
      <c r="I61" s="8">
        <f t="shared" si="5"/>
        <v>0.89567496723460038</v>
      </c>
      <c r="J61" s="8">
        <f>(H61/H8)</f>
        <v>4.2606051443347018E-2</v>
      </c>
      <c r="K61" s="8">
        <f t="shared" si="6"/>
        <v>0</v>
      </c>
      <c r="L61" s="8" t="e">
        <f t="shared" si="7"/>
        <v>#DIV/0!</v>
      </c>
    </row>
    <row r="62" spans="1:12" s="13" customFormat="1" ht="21" customHeight="1">
      <c r="A62" s="1" t="s">
        <v>114</v>
      </c>
      <c r="B62" s="2" t="s">
        <v>115</v>
      </c>
      <c r="C62" s="3"/>
      <c r="D62" s="3"/>
      <c r="E62" s="4" t="e">
        <f t="shared" si="4"/>
        <v>#DIV/0!</v>
      </c>
      <c r="F62" s="4">
        <f>(D62/D10)</f>
        <v>0</v>
      </c>
      <c r="G62" s="3">
        <v>305.2</v>
      </c>
      <c r="H62" s="3">
        <v>273.36</v>
      </c>
      <c r="I62" s="4">
        <f t="shared" si="5"/>
        <v>0.89567496723460038</v>
      </c>
      <c r="J62" s="4">
        <f>(H62/H8)</f>
        <v>4.2606051443347018E-2</v>
      </c>
      <c r="K62" s="4">
        <f t="shared" si="6"/>
        <v>0</v>
      </c>
      <c r="L62" s="4" t="e">
        <f t="shared" si="7"/>
        <v>#DIV/0!</v>
      </c>
    </row>
  </sheetData>
  <mergeCells count="17">
    <mergeCell ref="I5"/>
    <mergeCell ref="J5"/>
    <mergeCell ref="K5"/>
    <mergeCell ref="A3:O3"/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2017-10-09T06:12:02Z</cp:lastPrinted>
  <dcterms:created xsi:type="dcterms:W3CDTF">2017-03-10T06:35:34Z</dcterms:created>
  <dcterms:modified xsi:type="dcterms:W3CDTF">2022-01-14T10:48:42Z</dcterms:modified>
</cp:coreProperties>
</file>