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Таблица!$C$6:$L$56</definedName>
  </definedNames>
  <calcPr calcId="125725"/>
</workbook>
</file>

<file path=xl/calcChain.xml><?xml version="1.0" encoding="utf-8"?>
<calcChain xmlns="http://schemas.openxmlformats.org/spreadsheetml/2006/main">
  <c r="H6" i="1"/>
  <c r="G6"/>
  <c r="K56"/>
  <c r="J56"/>
  <c r="I56"/>
  <c r="H55"/>
  <c r="G55"/>
  <c r="I37"/>
  <c r="D32"/>
  <c r="C32"/>
  <c r="D55"/>
  <c r="C55"/>
  <c r="K55" l="1"/>
  <c r="I55"/>
  <c r="F56"/>
  <c r="E56"/>
  <c r="L56" s="1"/>
  <c r="E55"/>
  <c r="K33"/>
  <c r="J33"/>
  <c r="I33"/>
  <c r="F33"/>
  <c r="E33"/>
  <c r="G32"/>
  <c r="H32"/>
  <c r="I32" l="1"/>
  <c r="L55"/>
  <c r="L33"/>
  <c r="K37"/>
  <c r="E37" l="1"/>
  <c r="L37" s="1"/>
  <c r="H53"/>
  <c r="H51"/>
  <c r="H49"/>
  <c r="H44"/>
  <c r="H40"/>
  <c r="H34"/>
  <c r="H27"/>
  <c r="H20"/>
  <c r="H17"/>
  <c r="H15"/>
  <c r="H7"/>
  <c r="J55" s="1"/>
  <c r="G53"/>
  <c r="G51"/>
  <c r="G49"/>
  <c r="G44"/>
  <c r="G40"/>
  <c r="G34"/>
  <c r="G27"/>
  <c r="G20"/>
  <c r="G17"/>
  <c r="G15"/>
  <c r="G7"/>
  <c r="D53"/>
  <c r="D51"/>
  <c r="D49"/>
  <c r="D44"/>
  <c r="D40"/>
  <c r="D34"/>
  <c r="K32" s="1"/>
  <c r="D27"/>
  <c r="D20"/>
  <c r="D17"/>
  <c r="D15"/>
  <c r="D7"/>
  <c r="F37" s="1"/>
  <c r="C53"/>
  <c r="C51"/>
  <c r="C49"/>
  <c r="C44"/>
  <c r="C40"/>
  <c r="C34"/>
  <c r="C27"/>
  <c r="C20"/>
  <c r="C17"/>
  <c r="C15"/>
  <c r="C7"/>
  <c r="E54"/>
  <c r="E52"/>
  <c r="E50"/>
  <c r="E48"/>
  <c r="E47"/>
  <c r="E46"/>
  <c r="E45"/>
  <c r="E43"/>
  <c r="E42"/>
  <c r="E41"/>
  <c r="E39"/>
  <c r="E38"/>
  <c r="E36"/>
  <c r="E35"/>
  <c r="E31"/>
  <c r="E30"/>
  <c r="E29"/>
  <c r="E28"/>
  <c r="E26"/>
  <c r="E25"/>
  <c r="E24"/>
  <c r="E23"/>
  <c r="E22"/>
  <c r="E21"/>
  <c r="E19"/>
  <c r="E18"/>
  <c r="E16"/>
  <c r="E14"/>
  <c r="E13"/>
  <c r="E12"/>
  <c r="E11"/>
  <c r="E10"/>
  <c r="E9"/>
  <c r="E8"/>
  <c r="I54"/>
  <c r="I52"/>
  <c r="I50"/>
  <c r="I48"/>
  <c r="I47"/>
  <c r="I46"/>
  <c r="I45"/>
  <c r="I43"/>
  <c r="I42"/>
  <c r="I41"/>
  <c r="I39"/>
  <c r="I38"/>
  <c r="I36"/>
  <c r="I35"/>
  <c r="I31"/>
  <c r="I30"/>
  <c r="I29"/>
  <c r="I28"/>
  <c r="I26"/>
  <c r="I25"/>
  <c r="I24"/>
  <c r="I23"/>
  <c r="I22"/>
  <c r="I21"/>
  <c r="I19"/>
  <c r="I18"/>
  <c r="I16"/>
  <c r="I14"/>
  <c r="I13"/>
  <c r="I12"/>
  <c r="I11"/>
  <c r="I10"/>
  <c r="I9"/>
  <c r="I8"/>
  <c r="K54"/>
  <c r="K52"/>
  <c r="K50"/>
  <c r="K48"/>
  <c r="K47"/>
  <c r="K46"/>
  <c r="K45"/>
  <c r="K43"/>
  <c r="K42"/>
  <c r="K41"/>
  <c r="K39"/>
  <c r="K38"/>
  <c r="K36"/>
  <c r="K35"/>
  <c r="K31"/>
  <c r="K30"/>
  <c r="K29"/>
  <c r="K28"/>
  <c r="K26"/>
  <c r="K25"/>
  <c r="K24"/>
  <c r="K23"/>
  <c r="K22"/>
  <c r="K21"/>
  <c r="K19"/>
  <c r="K18"/>
  <c r="K16"/>
  <c r="K14"/>
  <c r="K13"/>
  <c r="K12"/>
  <c r="K11"/>
  <c r="K10"/>
  <c r="K9"/>
  <c r="K8"/>
  <c r="C6" l="1"/>
  <c r="L9"/>
  <c r="J37"/>
  <c r="J53"/>
  <c r="J32"/>
  <c r="E32"/>
  <c r="L32" s="1"/>
  <c r="D6"/>
  <c r="F55"/>
  <c r="F32"/>
  <c r="F28"/>
  <c r="L11"/>
  <c r="L22"/>
  <c r="L30"/>
  <c r="K53"/>
  <c r="L25"/>
  <c r="L43"/>
  <c r="L16"/>
  <c r="L39"/>
  <c r="L29"/>
  <c r="L42"/>
  <c r="L47"/>
  <c r="L54"/>
  <c r="L19"/>
  <c r="L13"/>
  <c r="L14"/>
  <c r="L10"/>
  <c r="L48"/>
  <c r="L52"/>
  <c r="L50"/>
  <c r="L46"/>
  <c r="L45"/>
  <c r="L41"/>
  <c r="L38"/>
  <c r="L35"/>
  <c r="L31"/>
  <c r="L28"/>
  <c r="L26"/>
  <c r="L24"/>
  <c r="L21"/>
  <c r="E53"/>
  <c r="K15"/>
  <c r="K7"/>
  <c r="E27"/>
  <c r="E15"/>
  <c r="I53"/>
  <c r="I51"/>
  <c r="K51"/>
  <c r="E51"/>
  <c r="I49"/>
  <c r="K49"/>
  <c r="E49"/>
  <c r="I44"/>
  <c r="K44"/>
  <c r="E44"/>
  <c r="I40"/>
  <c r="K40"/>
  <c r="E40"/>
  <c r="I34"/>
  <c r="K34"/>
  <c r="E34"/>
  <c r="I27"/>
  <c r="K27"/>
  <c r="I20"/>
  <c r="K20"/>
  <c r="E20"/>
  <c r="I17"/>
  <c r="K17"/>
  <c r="E17"/>
  <c r="I15"/>
  <c r="I7"/>
  <c r="E7"/>
  <c r="L36"/>
  <c r="L23"/>
  <c r="L18"/>
  <c r="L12"/>
  <c r="L8"/>
  <c r="F47" l="1"/>
  <c r="L15"/>
  <c r="F16"/>
  <c r="F27"/>
  <c r="J24"/>
  <c r="J26"/>
  <c r="J41"/>
  <c r="J47"/>
  <c r="J18"/>
  <c r="J51"/>
  <c r="J38"/>
  <c r="J25"/>
  <c r="J50"/>
  <c r="J52"/>
  <c r="J40"/>
  <c r="J45"/>
  <c r="J54"/>
  <c r="J21"/>
  <c r="J8"/>
  <c r="J9"/>
  <c r="J29"/>
  <c r="J31"/>
  <c r="J19"/>
  <c r="J17"/>
  <c r="J7"/>
  <c r="J14"/>
  <c r="J49"/>
  <c r="J30"/>
  <c r="J42"/>
  <c r="J23"/>
  <c r="J34"/>
  <c r="J12"/>
  <c r="J35"/>
  <c r="J28"/>
  <c r="J10"/>
  <c r="J22"/>
  <c r="J48"/>
  <c r="I6"/>
  <c r="J36"/>
  <c r="J20"/>
  <c r="J46"/>
  <c r="J27"/>
  <c r="J43"/>
  <c r="J15"/>
  <c r="J44"/>
  <c r="J16"/>
  <c r="J39"/>
  <c r="J13"/>
  <c r="J11"/>
  <c r="L53"/>
  <c r="F22"/>
  <c r="F45"/>
  <c r="F14"/>
  <c r="F35"/>
  <c r="F46"/>
  <c r="F52"/>
  <c r="F41"/>
  <c r="F15"/>
  <c r="F34"/>
  <c r="K6"/>
  <c r="F11"/>
  <c r="F19"/>
  <c r="F31"/>
  <c r="F9"/>
  <c r="F40"/>
  <c r="F10"/>
  <c r="F26"/>
  <c r="F50"/>
  <c r="F18"/>
  <c r="F43"/>
  <c r="F44"/>
  <c r="F25"/>
  <c r="F13"/>
  <c r="F49"/>
  <c r="F30"/>
  <c r="F54"/>
  <c r="F38"/>
  <c r="F21"/>
  <c r="F8"/>
  <c r="F51"/>
  <c r="E6"/>
  <c r="F48"/>
  <c r="F29"/>
  <c r="F17"/>
  <c r="F53"/>
  <c r="F36"/>
  <c r="F20"/>
  <c r="F7"/>
  <c r="F42"/>
  <c r="F23"/>
  <c r="F12"/>
  <c r="F39"/>
  <c r="F24"/>
  <c r="L27"/>
  <c r="L51"/>
  <c r="L49"/>
  <c r="L44"/>
  <c r="L40"/>
  <c r="L34"/>
  <c r="L20"/>
  <c r="L17"/>
  <c r="L7"/>
  <c r="L6" l="1"/>
</calcChain>
</file>

<file path=xl/sharedStrings.xml><?xml version="1.0" encoding="utf-8"?>
<sst xmlns="http://schemas.openxmlformats.org/spreadsheetml/2006/main" count="114" uniqueCount="114">
  <si>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</si>
  <si>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</si>
  <si>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</si>
  <si>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</si>
  <si>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</si>
  <si>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</si>
  <si>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</si>
  <si>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</si>
  <si>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</si>
  <si>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</si>
  <si>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</si>
  <si>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</si>
  <si>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</si>
  <si>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</si>
  <si>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</si>
  <si>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</si>
  <si>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</si>
  <si>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</si>
  <si>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</si>
  <si>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</si>
  <si>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</si>
  <si>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</si>
  <si>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</si>
  <si>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</si>
  <si>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</si>
  <si>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</si>
  <si>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</si>
  <si>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</si>
  <si>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</si>
  <si>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</si>
  <si>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</si>
  <si>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</si>
  <si>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</si>
  <si>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</si>
  <si>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</si>
  <si>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</si>
  <si>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</si>
  <si>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</si>
  <si>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</si>
  <si>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</si>
  <si>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</si>
  <si>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</si>
  <si>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</si>
  <si>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</si>
  <si>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</si>
  <si>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</si>
  <si>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</si>
  <si>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</si>
  <si>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</si>
  <si>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</si>
  <si>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</si>
  <si>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</si>
  <si>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</si>
  <si>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</si>
  <si>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</si>
  <si>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</si>
  <si>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</si>
  <si>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</si>
  <si>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</si>
  <si>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</si>
  <si>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</si>
  <si>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</si>
  <si>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</si>
  <si>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</si>
  <si>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</si>
  <si>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</si>
  <si>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</si>
  <si>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</si>
  <si>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</si>
  <si>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</si>
  <si>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</si>
  <si>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</si>
  <si>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</si>
  <si>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</si>
  <si>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</si>
  <si>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</si>
  <si>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</si>
  <si>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</si>
  <si>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</si>
  <si>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</si>
  <si>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</si>
  <si>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</si>
  <si>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</si>
  <si>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</si>
  <si>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</si>
  <si>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</si>
  <si>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</si>
  <si>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</si>
  <si>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</si>
  <si>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</si>
  <si>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</si>
  <si>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</si>
  <si>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</si>
  <si>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</si>
  <si>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</si>
  <si>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</si>
  <si>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</si>
  <si>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</si>
  <si>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</si>
  <si>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</si>
  <si>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</si>
  <si>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</si>
  <si>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</si>
  <si>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</si>
  <si>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</si>
  <si>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</si>
  <si>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Прочие межбюджетные трансферты общего характера</t>
  </si>
  <si>
    <t>1403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</si>
  <si>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</si>
  <si>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</si>
  <si>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</si>
  <si>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округа)</t>
  </si>
  <si>
    <t>Информация об исполнении за январь-октябрь месяц 2021 года, 2020 года в разрезе разделов, подразделов классификации расходов</t>
  </si>
  <si>
    <t>за январь-октябрь месяц 2021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</si>
</sst>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56"/>
  <sheetViews>
    <sheetView tabSelected="1" workbookViewId="0">
      <selection activeCell="E54" sqref="E54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1" t="s">
        <v>111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>
      <c r="A2" s="19" t="s">
        <v>112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>
      <c r="A4" s="23" t="s">
        <v>0</v>
      </c>
      <c r="B4" s="24" t="s">
        <v>1</v>
      </c>
      <c r="C4" s="18" t="s">
        <v>113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>
      <c r="A6" s="1" t="s">
        <v>13</v>
      </c>
      <c r="B6" s="2"/>
      <c r="C6" s="3">
        <f>(C7+C15+C17+C20+C27+C32+C34+C40+C44+C49+C53+C51+C55)</f>
        <v>777230.50999999989</v>
      </c>
      <c r="D6" s="3">
        <f>(D7+D15+D17+D20+D27+D32+D34+D40+D44+D49+D53+D51+D55)</f>
        <v>569871.29</v>
      </c>
      <c r="E6" s="4">
        <f t="shared" ref="E6:E34" si="0">(D6/C6)</f>
        <v>0.73320756541067866</v>
      </c>
      <c r="F6" s="4">
        <v>1</v>
      </c>
      <c r="G6" s="3">
        <f>(G7+G15+G17+G20+G27+G32+G34+G40+G44+G49+G53+G51+G55)</f>
        <v>863409.6100000001</v>
      </c>
      <c r="H6" s="3">
        <f>(H7+H15+H17+H20+H27+H32+H34+H40+H44+H49+H53+H51+H55)</f>
        <v>546912.74</v>
      </c>
      <c r="I6" s="4">
        <f t="shared" ref="I6:I34" si="1">(H6/G6)</f>
        <v>0.63343369550867046</v>
      </c>
      <c r="J6" s="4">
        <v>1</v>
      </c>
      <c r="K6" s="4">
        <f t="shared" ref="K6:K34" si="2">(D6/H6)</f>
        <v>1.0419784516264881</v>
      </c>
      <c r="L6" s="14">
        <f t="shared" ref="L6:L34" si="3">(E6-I6)</f>
        <v>9.9773869902008205E-2</v>
      </c>
    </row>
    <row r="7" spans="1:15" s="13" customFormat="1" ht="21" customHeight="1">
      <c r="A7" s="5" t="s">
        <v>14</v>
      </c>
      <c r="B7" s="6" t="s">
        <v>15</v>
      </c>
      <c r="C7" s="7">
        <f>SUM(C8:C14)</f>
        <v>81958.100000000006</v>
      </c>
      <c r="D7" s="7">
        <f>SUM(D8:D14)</f>
        <v>64191.83</v>
      </c>
      <c r="E7" s="8">
        <f t="shared" si="0"/>
        <v>0.78322740522291268</v>
      </c>
      <c r="F7" s="8">
        <f>(D7/D6)</f>
        <v>0.11264268112190737</v>
      </c>
      <c r="G7" s="7">
        <f>SUM(G8:G14)</f>
        <v>80170.990000000005</v>
      </c>
      <c r="H7" s="7">
        <f>SUM(H8:H14)</f>
        <v>64456.77</v>
      </c>
      <c r="I7" s="8">
        <f t="shared" si="1"/>
        <v>0.80399119432103794</v>
      </c>
      <c r="J7" s="8">
        <f>(H7/H6)</f>
        <v>0.11785567474621271</v>
      </c>
      <c r="K7" s="8">
        <f t="shared" si="2"/>
        <v>0.99588964820917969</v>
      </c>
      <c r="L7" s="15">
        <f t="shared" si="3"/>
        <v>-2.0763789098125263E-2</v>
      </c>
    </row>
    <row r="8" spans="1:15" s="13" customFormat="1" ht="41.1" customHeight="1">
      <c r="A8" s="1" t="s">
        <v>16</v>
      </c>
      <c r="B8" s="2" t="s">
        <v>17</v>
      </c>
      <c r="C8" s="3">
        <v>1933.36</v>
      </c>
      <c r="D8" s="3">
        <v>1662.64</v>
      </c>
      <c r="E8" s="4">
        <f t="shared" ref="E8:E14" si="4">(D8/C8)</f>
        <v>0.85997434518144589</v>
      </c>
      <c r="F8" s="4">
        <f>(D8/D6)</f>
        <v>2.917571088727772E-3</v>
      </c>
      <c r="G8" s="3">
        <v>6215.6</v>
      </c>
      <c r="H8" s="3">
        <v>5756.25</v>
      </c>
      <c r="I8" s="4">
        <f t="shared" ref="I8:I14" si="5">(H8/G8)</f>
        <v>0.92609723920458198</v>
      </c>
      <c r="J8" s="4">
        <f>(H8/H6)</f>
        <v>1.0524987953288489E-2</v>
      </c>
      <c r="K8" s="4">
        <f t="shared" ref="K8:K14" si="6">(D8/H8)</f>
        <v>0.28884082519001086</v>
      </c>
      <c r="L8" s="14">
        <f t="shared" si="3"/>
        <v>-6.6122894023136092E-2</v>
      </c>
    </row>
    <row r="9" spans="1:15" s="13" customFormat="1" ht="60.95" customHeight="1">
      <c r="A9" s="1" t="s">
        <v>18</v>
      </c>
      <c r="B9" s="2" t="s">
        <v>19</v>
      </c>
      <c r="C9" s="3">
        <v>1772.56</v>
      </c>
      <c r="D9" s="3">
        <v>1281</v>
      </c>
      <c r="E9" s="4">
        <f t="shared" si="4"/>
        <v>0.7226835762964301</v>
      </c>
      <c r="F9" s="4">
        <f>(D9/D6)</f>
        <v>2.2478760072296325E-3</v>
      </c>
      <c r="G9" s="3">
        <v>968.9</v>
      </c>
      <c r="H9" s="3">
        <v>790.86</v>
      </c>
      <c r="I9" s="4">
        <f t="shared" si="5"/>
        <v>0.81624522654556719</v>
      </c>
      <c r="J9" s="4">
        <f>(H9/H6)</f>
        <v>1.4460442080760452E-3</v>
      </c>
      <c r="K9" s="4">
        <f t="shared" si="6"/>
        <v>1.6197557089750398</v>
      </c>
      <c r="L9" s="14">
        <f t="shared" si="3"/>
        <v>-9.3561650249137096E-2</v>
      </c>
    </row>
    <row r="10" spans="1:15" s="13" customFormat="1" ht="60.95" customHeight="1">
      <c r="A10" s="1" t="s">
        <v>20</v>
      </c>
      <c r="B10" s="2" t="s">
        <v>21</v>
      </c>
      <c r="C10" s="3">
        <v>36746.160000000003</v>
      </c>
      <c r="D10" s="3">
        <v>29937.360000000001</v>
      </c>
      <c r="E10" s="4">
        <f t="shared" si="4"/>
        <v>0.81470716940219057</v>
      </c>
      <c r="F10" s="4">
        <f>(D10/D6)</f>
        <v>5.2533546654017257E-2</v>
      </c>
      <c r="G10" s="3">
        <v>32755.22</v>
      </c>
      <c r="H10" s="3">
        <v>27465.05</v>
      </c>
      <c r="I10" s="4">
        <f t="shared" si="5"/>
        <v>0.83849383395990007</v>
      </c>
      <c r="J10" s="4">
        <f>(H10/H6)</f>
        <v>5.0218340132285086E-2</v>
      </c>
      <c r="K10" s="4">
        <f t="shared" si="6"/>
        <v>1.0900165847140275</v>
      </c>
      <c r="L10" s="14">
        <f t="shared" si="3"/>
        <v>-2.3786664557709503E-2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4"/>
        <v>0</v>
      </c>
      <c r="F11" s="4">
        <f>(D11/D6)</f>
        <v>0</v>
      </c>
      <c r="G11" s="3">
        <v>17.7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10448.99</v>
      </c>
      <c r="D12" s="3">
        <v>7955.86</v>
      </c>
      <c r="E12" s="4">
        <f t="shared" si="4"/>
        <v>0.7613999056368127</v>
      </c>
      <c r="F12" s="4">
        <f>(D12/D6)</f>
        <v>1.3960801569772007E-2</v>
      </c>
      <c r="G12" s="3">
        <v>9935.66</v>
      </c>
      <c r="H12" s="3">
        <v>7935.76</v>
      </c>
      <c r="I12" s="4">
        <f t="shared" si="5"/>
        <v>0.79871493187166231</v>
      </c>
      <c r="J12" s="4">
        <f>(H12/H6)</f>
        <v>1.4510102653670127E-2</v>
      </c>
      <c r="K12" s="4">
        <f t="shared" si="6"/>
        <v>1.0025328386947185</v>
      </c>
      <c r="L12" s="14">
        <f t="shared" si="3"/>
        <v>-3.7315026234849613E-2</v>
      </c>
    </row>
    <row r="13" spans="1:15" s="13" customFormat="1" ht="21" customHeight="1">
      <c r="A13" s="1" t="s">
        <v>26</v>
      </c>
      <c r="B13" s="2" t="s">
        <v>27</v>
      </c>
      <c r="C13" s="3">
        <v>405.02</v>
      </c>
      <c r="D13" s="3"/>
      <c r="E13" s="4">
        <f t="shared" si="4"/>
        <v>0</v>
      </c>
      <c r="F13" s="4">
        <f>(D13/D6)</f>
        <v>0</v>
      </c>
      <c r="G13" s="3">
        <v>459.64</v>
      </c>
      <c r="H13" s="3"/>
      <c r="I13" s="4">
        <f t="shared" si="5"/>
        <v>0</v>
      </c>
      <c r="J13" s="4">
        <f>(H13/H6)</f>
        <v>0</v>
      </c>
      <c r="K13" s="4" t="e">
        <f t="shared" si="6"/>
        <v>#DIV/0!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30635.71</v>
      </c>
      <c r="D14" s="3">
        <v>23354.97</v>
      </c>
      <c r="E14" s="4">
        <f t="shared" si="4"/>
        <v>0.76234466248701271</v>
      </c>
      <c r="F14" s="4">
        <f>(D14/D6)</f>
        <v>4.0982885802160696E-2</v>
      </c>
      <c r="G14" s="3">
        <v>29818.27</v>
      </c>
      <c r="H14" s="3">
        <v>22508.85</v>
      </c>
      <c r="I14" s="4">
        <f t="shared" si="5"/>
        <v>0.75486773712894806</v>
      </c>
      <c r="J14" s="4">
        <f>(H14/H6)</f>
        <v>4.1156199798892963E-2</v>
      </c>
      <c r="K14" s="4">
        <f t="shared" si="6"/>
        <v>1.0375905477178977</v>
      </c>
      <c r="L14" s="14">
        <f t="shared" si="3"/>
        <v>7.4769253580646566E-3</v>
      </c>
    </row>
    <row r="15" spans="1:15" s="13" customFormat="1" ht="21" customHeight="1">
      <c r="A15" s="5" t="s">
        <v>30</v>
      </c>
      <c r="B15" s="6" t="s">
        <v>31</v>
      </c>
      <c r="C15" s="7">
        <f>SUM(C16:C16)</f>
        <v>704</v>
      </c>
      <c r="D15" s="7">
        <f>SUM(D16:D16)</f>
        <v>495.38</v>
      </c>
      <c r="E15" s="8">
        <f t="shared" si="0"/>
        <v>0.70366477272727268</v>
      </c>
      <c r="F15" s="8">
        <f>(D15/D6)</f>
        <v>8.6928400972788073E-4</v>
      </c>
      <c r="G15" s="7">
        <f>SUM(G16:G16)</f>
        <v>1083.3</v>
      </c>
      <c r="H15" s="7">
        <f>SUM(H16:H16)</f>
        <v>776.41</v>
      </c>
      <c r="I15" s="8">
        <f t="shared" si="1"/>
        <v>0.71670820640635091</v>
      </c>
      <c r="J15" s="8">
        <f>(H15/H6)</f>
        <v>1.4196231742562807E-3</v>
      </c>
      <c r="K15" s="8">
        <f t="shared" si="2"/>
        <v>0.6380391803299803</v>
      </c>
      <c r="L15" s="8">
        <f t="shared" si="3"/>
        <v>-1.3043433679078231E-2</v>
      </c>
    </row>
    <row r="16" spans="1:15" s="13" customFormat="1" ht="21" customHeight="1">
      <c r="A16" s="1" t="s">
        <v>32</v>
      </c>
      <c r="B16" s="2" t="s">
        <v>33</v>
      </c>
      <c r="C16" s="3">
        <v>704</v>
      </c>
      <c r="D16" s="3">
        <v>495.38</v>
      </c>
      <c r="E16" s="4">
        <f t="shared" si="0"/>
        <v>0.70366477272727268</v>
      </c>
      <c r="F16" s="4">
        <f>(D16/D6)</f>
        <v>8.6928400972788073E-4</v>
      </c>
      <c r="G16" s="3">
        <v>1083.3</v>
      </c>
      <c r="H16" s="3">
        <v>776.41</v>
      </c>
      <c r="I16" s="4">
        <f t="shared" si="1"/>
        <v>0.71670820640635091</v>
      </c>
      <c r="J16" s="4">
        <f>(H16/H6)</f>
        <v>1.4196231742562807E-3</v>
      </c>
      <c r="K16" s="4">
        <f t="shared" si="2"/>
        <v>0.6380391803299803</v>
      </c>
      <c r="L16" s="4">
        <f t="shared" si="3"/>
        <v>-1.3043433679078231E-2</v>
      </c>
    </row>
    <row r="17" spans="1:12" s="13" customFormat="1" ht="41.1" customHeight="1">
      <c r="A17" s="5" t="s">
        <v>34</v>
      </c>
      <c r="B17" s="6" t="s">
        <v>35</v>
      </c>
      <c r="C17" s="7">
        <f>SUM(C18:C19)</f>
        <v>16458.61</v>
      </c>
      <c r="D17" s="7">
        <f>SUM(D18:D19)</f>
        <v>10705</v>
      </c>
      <c r="E17" s="8">
        <f t="shared" si="0"/>
        <v>0.65041944611361469</v>
      </c>
      <c r="F17" s="8">
        <f>(D17/D6)</f>
        <v>1.8784943526458403E-2</v>
      </c>
      <c r="G17" s="7">
        <f>SUM(G18:G19)</f>
        <v>13311.34</v>
      </c>
      <c r="H17" s="7">
        <f>SUM(H18:H19)</f>
        <v>9582.93</v>
      </c>
      <c r="I17" s="8">
        <f t="shared" si="1"/>
        <v>0.71990723698741077</v>
      </c>
      <c r="J17" s="8">
        <f>(H17/H6)</f>
        <v>1.752186281124115E-2</v>
      </c>
      <c r="K17" s="8">
        <f t="shared" si="2"/>
        <v>1.1170904931998877</v>
      </c>
      <c r="L17" s="15">
        <f t="shared" si="3"/>
        <v>-6.9487790873796085E-2</v>
      </c>
    </row>
    <row r="18" spans="1:12" s="13" customFormat="1" ht="41.1" customHeight="1">
      <c r="A18" s="1" t="s">
        <v>36</v>
      </c>
      <c r="B18" s="2" t="s">
        <v>37</v>
      </c>
      <c r="C18" s="3">
        <v>5628.19</v>
      </c>
      <c r="D18" s="3">
        <v>4584.47</v>
      </c>
      <c r="E18" s="4">
        <f t="shared" si="0"/>
        <v>0.8145549457285558</v>
      </c>
      <c r="F18" s="4">
        <f>(D18/D6)</f>
        <v>8.0447463847494408E-3</v>
      </c>
      <c r="G18" s="3">
        <v>5475.26</v>
      </c>
      <c r="H18" s="3">
        <v>4483.71</v>
      </c>
      <c r="I18" s="4">
        <f t="shared" si="1"/>
        <v>0.8189035771817228</v>
      </c>
      <c r="J18" s="4">
        <f>(H18/H6)</f>
        <v>8.1982182386170048E-3</v>
      </c>
      <c r="K18" s="4">
        <f t="shared" si="2"/>
        <v>1.0224724614214569</v>
      </c>
      <c r="L18" s="14">
        <f t="shared" si="3"/>
        <v>-4.3486314531669956E-3</v>
      </c>
    </row>
    <row r="19" spans="1:12" s="13" customFormat="1" ht="21" customHeight="1">
      <c r="A19" s="1" t="s">
        <v>38</v>
      </c>
      <c r="B19" s="2" t="s">
        <v>39</v>
      </c>
      <c r="C19" s="3">
        <v>10830.42</v>
      </c>
      <c r="D19" s="3">
        <v>6120.53</v>
      </c>
      <c r="E19" s="4">
        <f t="shared" si="0"/>
        <v>0.56512397487816723</v>
      </c>
      <c r="F19" s="4">
        <f>(D19/D6)</f>
        <v>1.0740197141708962E-2</v>
      </c>
      <c r="G19" s="3">
        <v>7836.08</v>
      </c>
      <c r="H19" s="3">
        <v>5099.22</v>
      </c>
      <c r="I19" s="4">
        <f t="shared" si="1"/>
        <v>0.65073608232687774</v>
      </c>
      <c r="J19" s="4">
        <f>(H19/H6)</f>
        <v>9.323644572624145E-3</v>
      </c>
      <c r="K19" s="4">
        <f t="shared" si="2"/>
        <v>1.200287494950208</v>
      </c>
      <c r="L19" s="4">
        <f t="shared" si="3"/>
        <v>-8.5612107448710506E-2</v>
      </c>
    </row>
    <row r="20" spans="1:12" s="13" customFormat="1" ht="21" customHeight="1">
      <c r="A20" s="5" t="s">
        <v>40</v>
      </c>
      <c r="B20" s="6" t="s">
        <v>41</v>
      </c>
      <c r="C20" s="7">
        <f>SUM(C21:C26)</f>
        <v>57892.020000000004</v>
      </c>
      <c r="D20" s="7">
        <f>SUM(D21:D26)</f>
        <v>39157.159999999996</v>
      </c>
      <c r="E20" s="8">
        <f t="shared" si="0"/>
        <v>0.67638268624933096</v>
      </c>
      <c r="F20" s="8">
        <f>(D20/D6)</f>
        <v>6.871228764656663E-2</v>
      </c>
      <c r="G20" s="7">
        <f>SUM(G21:G26)</f>
        <v>65581.289999999994</v>
      </c>
      <c r="H20" s="7">
        <f>SUM(H21:H26)</f>
        <v>39486.979999999996</v>
      </c>
      <c r="I20" s="8">
        <f t="shared" si="1"/>
        <v>0.60210739983919193</v>
      </c>
      <c r="J20" s="8">
        <f>(H20/H6)</f>
        <v>7.2199780901062938E-2</v>
      </c>
      <c r="K20" s="8">
        <f t="shared" si="2"/>
        <v>0.99164737338737985</v>
      </c>
      <c r="L20" s="15">
        <f t="shared" si="3"/>
        <v>7.427528641013903E-2</v>
      </c>
    </row>
    <row r="21" spans="1:12" s="13" customFormat="1" ht="21" customHeight="1">
      <c r="A21" s="1" t="s">
        <v>42</v>
      </c>
      <c r="B21" s="2" t="s">
        <v>43</v>
      </c>
      <c r="C21" s="3"/>
      <c r="D21" s="3"/>
      <c r="E21" s="4" t="e">
        <f t="shared" si="0"/>
        <v>#DIV/0!</v>
      </c>
      <c r="F21" s="4">
        <f>(D21/D6)</f>
        <v>0</v>
      </c>
      <c r="G21" s="3">
        <v>528.72</v>
      </c>
      <c r="H21" s="3">
        <v>370.32</v>
      </c>
      <c r="I21" s="4">
        <f t="shared" si="1"/>
        <v>0.70040853381752155</v>
      </c>
      <c r="J21" s="4">
        <f>(H21/H6)</f>
        <v>6.7710984388478503E-4</v>
      </c>
      <c r="K21" s="4">
        <f t="shared" si="2"/>
        <v>0</v>
      </c>
      <c r="L21" s="14" t="e">
        <f t="shared" si="3"/>
        <v>#DIV/0!</v>
      </c>
    </row>
    <row r="22" spans="1:12" s="13" customFormat="1" ht="21" customHeight="1">
      <c r="A22" s="1" t="s">
        <v>44</v>
      </c>
      <c r="B22" s="2" t="s">
        <v>45</v>
      </c>
      <c r="C22" s="3">
        <v>8293.7900000000009</v>
      </c>
      <c r="D22" s="3">
        <v>7337.74</v>
      </c>
      <c r="E22" s="4">
        <f t="shared" si="0"/>
        <v>0.88472700659167869</v>
      </c>
      <c r="F22" s="4">
        <f>(D22/D6)</f>
        <v>1.2876135591950947E-2</v>
      </c>
      <c r="G22" s="3">
        <v>6019.59</v>
      </c>
      <c r="H22" s="3">
        <v>4620.79</v>
      </c>
      <c r="I22" s="4">
        <f t="shared" si="1"/>
        <v>0.76762536983415808</v>
      </c>
      <c r="J22" s="4">
        <f>(H22/H6)</f>
        <v>8.4488615130815931E-3</v>
      </c>
      <c r="K22" s="4">
        <f t="shared" si="2"/>
        <v>1.5879838728875366</v>
      </c>
      <c r="L22" s="14">
        <f t="shared" si="3"/>
        <v>0.11710163675752061</v>
      </c>
    </row>
    <row r="23" spans="1:12" s="13" customFormat="1" ht="21" customHeight="1">
      <c r="A23" s="1" t="s">
        <v>46</v>
      </c>
      <c r="B23" s="2" t="s">
        <v>47</v>
      </c>
      <c r="C23" s="3">
        <v>800</v>
      </c>
      <c r="D23" s="3">
        <v>800</v>
      </c>
      <c r="E23" s="4">
        <f t="shared" si="0"/>
        <v>1</v>
      </c>
      <c r="F23" s="4">
        <f>(D23/D6)</f>
        <v>1.4038257656391146E-3</v>
      </c>
      <c r="G23" s="3">
        <v>200</v>
      </c>
      <c r="H23" s="3">
        <v>200</v>
      </c>
      <c r="I23" s="4">
        <f t="shared" si="1"/>
        <v>1</v>
      </c>
      <c r="J23" s="4">
        <f>(H23/H6)</f>
        <v>3.6568904940850348E-4</v>
      </c>
      <c r="K23" s="4">
        <f t="shared" si="2"/>
        <v>4</v>
      </c>
      <c r="L23" s="14">
        <f t="shared" si="3"/>
        <v>0</v>
      </c>
    </row>
    <row r="24" spans="1:12" s="13" customFormat="1" ht="21" customHeight="1">
      <c r="A24" s="1" t="s">
        <v>48</v>
      </c>
      <c r="B24" s="2" t="s">
        <v>49</v>
      </c>
      <c r="C24" s="3">
        <v>38596.58</v>
      </c>
      <c r="D24" s="3">
        <v>25063.71</v>
      </c>
      <c r="E24" s="4">
        <f t="shared" si="0"/>
        <v>0.64937644734326194</v>
      </c>
      <c r="F24" s="4">
        <f>(D24/D6)</f>
        <v>4.3981352350633419E-2</v>
      </c>
      <c r="G24" s="3">
        <v>45238.34</v>
      </c>
      <c r="H24" s="3">
        <v>26115.14</v>
      </c>
      <c r="I24" s="4">
        <f t="shared" si="1"/>
        <v>0.57727891872248194</v>
      </c>
      <c r="J24" s="4">
        <f>(H24/H6)</f>
        <v>4.7750103608849924E-2</v>
      </c>
      <c r="K24" s="4">
        <f t="shared" si="2"/>
        <v>0.95973868032107046</v>
      </c>
      <c r="L24" s="4">
        <f t="shared" si="3"/>
        <v>7.2097528620780005E-2</v>
      </c>
    </row>
    <row r="25" spans="1:12" s="13" customFormat="1" ht="21" customHeight="1">
      <c r="A25" s="1" t="s">
        <v>50</v>
      </c>
      <c r="B25" s="2" t="s">
        <v>51</v>
      </c>
      <c r="C25" s="3">
        <v>597.87</v>
      </c>
      <c r="D25" s="3">
        <v>454.4</v>
      </c>
      <c r="E25" s="4">
        <f t="shared" si="0"/>
        <v>0.76003144496295172</v>
      </c>
      <c r="F25" s="4">
        <f>(D25/D6)</f>
        <v>7.9737303488301714E-4</v>
      </c>
      <c r="G25" s="3">
        <v>1259.5</v>
      </c>
      <c r="H25" s="3">
        <v>920.01</v>
      </c>
      <c r="I25" s="4">
        <f t="shared" si="1"/>
        <v>0.73045653036919411</v>
      </c>
      <c r="J25" s="4">
        <f>(H25/H6)</f>
        <v>1.6821879117315862E-3</v>
      </c>
      <c r="K25" s="4">
        <f t="shared" si="2"/>
        <v>0.493907674916577</v>
      </c>
      <c r="L25" s="4">
        <f t="shared" si="3"/>
        <v>2.9574914593757606E-2</v>
      </c>
    </row>
    <row r="26" spans="1:12" s="13" customFormat="1" ht="21" customHeight="1">
      <c r="A26" s="1" t="s">
        <v>52</v>
      </c>
      <c r="B26" s="2" t="s">
        <v>53</v>
      </c>
      <c r="C26" s="3">
        <v>9603.7800000000007</v>
      </c>
      <c r="D26" s="3">
        <v>5501.31</v>
      </c>
      <c r="E26" s="4">
        <f t="shared" si="0"/>
        <v>0.57282757414268137</v>
      </c>
      <c r="F26" s="4">
        <f>(D26/D6)</f>
        <v>9.6536009034601487E-3</v>
      </c>
      <c r="G26" s="3">
        <v>12335.14</v>
      </c>
      <c r="H26" s="3">
        <v>7260.72</v>
      </c>
      <c r="I26" s="4">
        <f t="shared" si="1"/>
        <v>0.58862080203386424</v>
      </c>
      <c r="J26" s="4">
        <f>(H26/H6)</f>
        <v>1.3275828974106547E-2</v>
      </c>
      <c r="K26" s="4">
        <f t="shared" si="2"/>
        <v>0.75768105642415629</v>
      </c>
      <c r="L26" s="4">
        <f t="shared" si="3"/>
        <v>-1.5793227891182871E-2</v>
      </c>
    </row>
    <row r="27" spans="1:12" s="13" customFormat="1" ht="21" customHeight="1">
      <c r="A27" s="5" t="s">
        <v>54</v>
      </c>
      <c r="B27" s="6" t="s">
        <v>55</v>
      </c>
      <c r="C27" s="7">
        <f>SUM(C28:C31)</f>
        <v>160597.49</v>
      </c>
      <c r="D27" s="7">
        <f>SUM(D28:D31)</f>
        <v>74136</v>
      </c>
      <c r="E27" s="8">
        <f t="shared" si="0"/>
        <v>0.46162614372117522</v>
      </c>
      <c r="F27" s="8">
        <f>(D27/D6)</f>
        <v>0.13009253370177676</v>
      </c>
      <c r="G27" s="7">
        <f>SUM(G28:G31)</f>
        <v>243947.55000000002</v>
      </c>
      <c r="H27" s="7">
        <f>SUM(H28:H31)</f>
        <v>84194.430000000008</v>
      </c>
      <c r="I27" s="8">
        <f t="shared" si="1"/>
        <v>0.34513332886515974</v>
      </c>
      <c r="J27" s="8">
        <f>(H27/H6)</f>
        <v>0.15394490536095395</v>
      </c>
      <c r="K27" s="8">
        <f t="shared" si="2"/>
        <v>0.8805333084385748</v>
      </c>
      <c r="L27" s="8">
        <f t="shared" si="3"/>
        <v>0.11649281485601548</v>
      </c>
    </row>
    <row r="28" spans="1:12" s="13" customFormat="1" ht="21" customHeight="1">
      <c r="A28" s="1" t="s">
        <v>56</v>
      </c>
      <c r="B28" s="2" t="s">
        <v>57</v>
      </c>
      <c r="C28" s="3">
        <v>126477.27</v>
      </c>
      <c r="D28" s="3">
        <v>46139.360000000001</v>
      </c>
      <c r="E28" s="4">
        <f t="shared" si="0"/>
        <v>0.36480357300564759</v>
      </c>
      <c r="F28" s="4">
        <f>(D28/D6)</f>
        <v>8.0964527972623435E-2</v>
      </c>
      <c r="G28" s="3">
        <v>200143.85</v>
      </c>
      <c r="H28" s="3">
        <v>48765.21</v>
      </c>
      <c r="I28" s="4">
        <f t="shared" si="1"/>
        <v>0.24365080415910856</v>
      </c>
      <c r="J28" s="4">
        <f>(H28/H6)</f>
        <v>8.9164516445530237E-2</v>
      </c>
      <c r="K28" s="4">
        <f t="shared" si="2"/>
        <v>0.94615321045474843</v>
      </c>
      <c r="L28" s="4">
        <f t="shared" si="3"/>
        <v>0.12115276884653903</v>
      </c>
    </row>
    <row r="29" spans="1:12" s="13" customFormat="1" ht="21" customHeight="1">
      <c r="A29" s="1" t="s">
        <v>58</v>
      </c>
      <c r="B29" s="2" t="s">
        <v>59</v>
      </c>
      <c r="C29" s="3">
        <v>4836.1000000000004</v>
      </c>
      <c r="D29" s="3">
        <v>3053.19</v>
      </c>
      <c r="E29" s="4">
        <f t="shared" si="0"/>
        <v>0.63133309898471901</v>
      </c>
      <c r="F29" s="4">
        <f>(D29/D6)</f>
        <v>5.3576834867396107E-3</v>
      </c>
      <c r="G29" s="3">
        <v>8809.76</v>
      </c>
      <c r="H29" s="3">
        <v>6768.34</v>
      </c>
      <c r="I29" s="4">
        <f t="shared" si="1"/>
        <v>0.76827745591253338</v>
      </c>
      <c r="J29" s="4">
        <f>(H29/H6)</f>
        <v>1.2375539103367751E-2</v>
      </c>
      <c r="K29" s="4">
        <f t="shared" si="2"/>
        <v>0.45109879231835281</v>
      </c>
      <c r="L29" s="4">
        <f t="shared" si="3"/>
        <v>-0.13694435692781437</v>
      </c>
    </row>
    <row r="30" spans="1:12" s="13" customFormat="1" ht="21" customHeight="1">
      <c r="A30" s="1" t="s">
        <v>60</v>
      </c>
      <c r="B30" s="2" t="s">
        <v>61</v>
      </c>
      <c r="C30" s="3">
        <v>28515.55</v>
      </c>
      <c r="D30" s="3">
        <v>24793.45</v>
      </c>
      <c r="E30" s="4">
        <f t="shared" si="0"/>
        <v>0.8694712183352592</v>
      </c>
      <c r="F30" s="4">
        <f>(D30/D6)</f>
        <v>4.3507104911356384E-2</v>
      </c>
      <c r="G30" s="3">
        <v>33908.04</v>
      </c>
      <c r="H30" s="3">
        <v>28487.78</v>
      </c>
      <c r="I30" s="4">
        <f t="shared" si="1"/>
        <v>0.84014823622951951</v>
      </c>
      <c r="J30" s="4">
        <f>(H30/H6)</f>
        <v>5.2088345939792884E-2</v>
      </c>
      <c r="K30" s="4">
        <f t="shared" si="2"/>
        <v>0.87031878229893667</v>
      </c>
      <c r="L30" s="14">
        <f t="shared" si="3"/>
        <v>2.9322982105739692E-2</v>
      </c>
    </row>
    <row r="31" spans="1:12" s="13" customFormat="1" ht="21" customHeight="1">
      <c r="A31" s="1" t="s">
        <v>62</v>
      </c>
      <c r="B31" s="2" t="s">
        <v>63</v>
      </c>
      <c r="C31" s="3">
        <v>768.57</v>
      </c>
      <c r="D31" s="3">
        <v>150</v>
      </c>
      <c r="E31" s="4">
        <f t="shared" si="0"/>
        <v>0.19516764901050002</v>
      </c>
      <c r="F31" s="4">
        <f>(D31/D6)</f>
        <v>2.63217331057334E-4</v>
      </c>
      <c r="G31" s="3">
        <v>1085.9000000000001</v>
      </c>
      <c r="H31" s="3">
        <v>173.1</v>
      </c>
      <c r="I31" s="4">
        <f t="shared" si="1"/>
        <v>0.15940694354912974</v>
      </c>
      <c r="J31" s="4">
        <f>(H31/H6)</f>
        <v>3.1650387226305973E-4</v>
      </c>
      <c r="K31" s="4">
        <f t="shared" si="2"/>
        <v>0.86655112651646449</v>
      </c>
      <c r="L31" s="14">
        <f t="shared" si="3"/>
        <v>3.5760705461370279E-2</v>
      </c>
    </row>
    <row r="32" spans="1:12" s="13" customFormat="1" ht="21" customHeight="1">
      <c r="A32" s="16" t="s">
        <v>109</v>
      </c>
      <c r="B32" s="17">
        <v>600</v>
      </c>
      <c r="C32" s="7">
        <f>SUM(C33:C33)</f>
        <v>1053.58</v>
      </c>
      <c r="D32" s="7">
        <f>SUM(D33:D33)</f>
        <v>0</v>
      </c>
      <c r="E32" s="4">
        <f t="shared" si="0"/>
        <v>0</v>
      </c>
      <c r="F32" s="4">
        <f>(D32/D7)</f>
        <v>0</v>
      </c>
      <c r="G32" s="7">
        <f>SUM(G33:G33)</f>
        <v>2380.9299999999998</v>
      </c>
      <c r="H32" s="7">
        <f>SUM(H33:H33)</f>
        <v>980.36</v>
      </c>
      <c r="I32" s="4">
        <f t="shared" si="1"/>
        <v>0.41175507049766269</v>
      </c>
      <c r="J32" s="4">
        <f>(H32/H7)</f>
        <v>1.5209573796515092E-2</v>
      </c>
      <c r="K32" s="4">
        <f t="shared" si="2"/>
        <v>0</v>
      </c>
      <c r="L32" s="14">
        <f t="shared" si="3"/>
        <v>-0.41175507049766269</v>
      </c>
    </row>
    <row r="33" spans="1:12" s="13" customFormat="1" ht="21" customHeight="1">
      <c r="A33" s="1" t="s">
        <v>110</v>
      </c>
      <c r="B33" s="2">
        <v>602</v>
      </c>
      <c r="C33" s="3">
        <v>1053.58</v>
      </c>
      <c r="D33" s="3"/>
      <c r="E33" s="4">
        <f t="shared" si="0"/>
        <v>0</v>
      </c>
      <c r="F33" s="4">
        <f>(D33/D8)</f>
        <v>0</v>
      </c>
      <c r="G33" s="3">
        <v>2380.9299999999998</v>
      </c>
      <c r="H33" s="3">
        <v>980.36</v>
      </c>
      <c r="I33" s="4">
        <f t="shared" si="1"/>
        <v>0.41175507049766269</v>
      </c>
      <c r="J33" s="4">
        <f>(H33/H8)</f>
        <v>0.17031226927252985</v>
      </c>
      <c r="K33" s="4">
        <f t="shared" si="2"/>
        <v>0</v>
      </c>
      <c r="L33" s="14">
        <f t="shared" si="3"/>
        <v>-0.41175507049766269</v>
      </c>
    </row>
    <row r="34" spans="1:12" s="13" customFormat="1" ht="21" customHeight="1">
      <c r="A34" s="5" t="s">
        <v>64</v>
      </c>
      <c r="B34" s="6" t="s">
        <v>65</v>
      </c>
      <c r="C34" s="7">
        <f>SUM(C35:C39)</f>
        <v>350826.86999999994</v>
      </c>
      <c r="D34" s="7">
        <f>SUM(D35:D39)</f>
        <v>300027.93</v>
      </c>
      <c r="E34" s="8">
        <f t="shared" si="0"/>
        <v>0.85520225403487493</v>
      </c>
      <c r="F34" s="8">
        <f>(D34/D6)</f>
        <v>0.52648367318171085</v>
      </c>
      <c r="G34" s="7">
        <f>SUM(G35:G39)</f>
        <v>351778.6</v>
      </c>
      <c r="H34" s="7">
        <f>SUM(H35:H39)</f>
        <v>270910.49</v>
      </c>
      <c r="I34" s="8">
        <f t="shared" si="1"/>
        <v>0.77011645961408681</v>
      </c>
      <c r="J34" s="8">
        <f>(H34/H6)</f>
        <v>0.4953449978144594</v>
      </c>
      <c r="K34" s="8">
        <f t="shared" si="2"/>
        <v>1.1074799281489618</v>
      </c>
      <c r="L34" s="15">
        <f t="shared" si="3"/>
        <v>8.5085794420788119E-2</v>
      </c>
    </row>
    <row r="35" spans="1:12" s="13" customFormat="1" ht="21" customHeight="1">
      <c r="A35" s="1" t="s">
        <v>66</v>
      </c>
      <c r="B35" s="2" t="s">
        <v>67</v>
      </c>
      <c r="C35" s="3">
        <v>105980.59</v>
      </c>
      <c r="D35" s="3">
        <v>93560.25</v>
      </c>
      <c r="E35" s="4">
        <f t="shared" ref="E35:E55" si="7">(D35/C35)</f>
        <v>0.88280552127516942</v>
      </c>
      <c r="F35" s="4">
        <f>(D35/D6)</f>
        <v>0.16417786198704623</v>
      </c>
      <c r="G35" s="3">
        <v>109433.7</v>
      </c>
      <c r="H35" s="3">
        <v>91234.06</v>
      </c>
      <c r="I35" s="4">
        <f t="shared" ref="I35:I55" si="8">(H35/G35)</f>
        <v>0.83369254626317124</v>
      </c>
      <c r="J35" s="4">
        <f>(H35/H6)</f>
        <v>0.16681648337539184</v>
      </c>
      <c r="K35" s="4">
        <f t="shared" ref="K35:K55" si="9">(D35/H35)</f>
        <v>1.0254969470831399</v>
      </c>
      <c r="L35" s="14">
        <f t="shared" ref="L35:L55" si="10">(E35-I35)</f>
        <v>4.9112975011998183E-2</v>
      </c>
    </row>
    <row r="36" spans="1:12" s="13" customFormat="1" ht="21" customHeight="1">
      <c r="A36" s="1" t="s">
        <v>68</v>
      </c>
      <c r="B36" s="2" t="s">
        <v>69</v>
      </c>
      <c r="C36" s="3">
        <v>194786.83</v>
      </c>
      <c r="D36" s="3">
        <v>166816.24</v>
      </c>
      <c r="E36" s="4">
        <f t="shared" si="7"/>
        <v>0.85640410083166296</v>
      </c>
      <c r="F36" s="4">
        <f>(D36/D6)</f>
        <v>0.29272616979879784</v>
      </c>
      <c r="G36" s="3">
        <v>190332.49</v>
      </c>
      <c r="H36" s="3">
        <v>143723.25</v>
      </c>
      <c r="I36" s="4">
        <f t="shared" si="8"/>
        <v>0.75511674333688383</v>
      </c>
      <c r="J36" s="4">
        <f>(H36/H6)</f>
        <v>0.26279009335200348</v>
      </c>
      <c r="K36" s="4">
        <f t="shared" si="9"/>
        <v>1.160676786810763</v>
      </c>
      <c r="L36" s="14">
        <f t="shared" si="10"/>
        <v>0.10128735749477913</v>
      </c>
    </row>
    <row r="37" spans="1:12" s="13" customFormat="1" ht="21" customHeight="1">
      <c r="A37" s="1" t="s">
        <v>108</v>
      </c>
      <c r="B37" s="2">
        <v>703</v>
      </c>
      <c r="C37" s="3">
        <v>15893.43</v>
      </c>
      <c r="D37" s="3">
        <v>13243.63</v>
      </c>
      <c r="E37" s="4">
        <f t="shared" si="7"/>
        <v>0.83327702075637533</v>
      </c>
      <c r="F37" s="4">
        <f>(D37/D7)</f>
        <v>0.20631332678940606</v>
      </c>
      <c r="G37" s="3">
        <v>16045.5</v>
      </c>
      <c r="H37" s="3">
        <v>12419.82</v>
      </c>
      <c r="I37" s="4">
        <f t="shared" si="8"/>
        <v>0.77403758063008321</v>
      </c>
      <c r="J37" s="4">
        <f>(H37/H7)</f>
        <v>0.19268449225736878</v>
      </c>
      <c r="K37" s="4">
        <f t="shared" si="9"/>
        <v>1.0663302688766825</v>
      </c>
      <c r="L37" s="14">
        <f t="shared" si="10"/>
        <v>5.923944012629212E-2</v>
      </c>
    </row>
    <row r="38" spans="1:12" s="13" customFormat="1" ht="21" customHeight="1">
      <c r="A38" s="1" t="s">
        <v>70</v>
      </c>
      <c r="B38" s="2" t="s">
        <v>71</v>
      </c>
      <c r="C38" s="3">
        <v>8184.16</v>
      </c>
      <c r="D38" s="3">
        <v>7209.52</v>
      </c>
      <c r="E38" s="4">
        <f t="shared" si="7"/>
        <v>0.88091141913159088</v>
      </c>
      <c r="F38" s="4">
        <f>(D38/D6)</f>
        <v>1.2651137417363139E-2</v>
      </c>
      <c r="G38" s="3">
        <v>5901.11</v>
      </c>
      <c r="H38" s="3">
        <v>4195.7</v>
      </c>
      <c r="I38" s="4">
        <f t="shared" si="8"/>
        <v>0.71100182846955917</v>
      </c>
      <c r="J38" s="4">
        <f>(H38/H6)</f>
        <v>7.6716077230162896E-3</v>
      </c>
      <c r="K38" s="4">
        <f t="shared" si="9"/>
        <v>1.7183116047381846</v>
      </c>
      <c r="L38" s="4">
        <f t="shared" si="10"/>
        <v>0.16990959066203171</v>
      </c>
    </row>
    <row r="39" spans="1:12" s="13" customFormat="1" ht="21" customHeight="1">
      <c r="A39" s="1" t="s">
        <v>72</v>
      </c>
      <c r="B39" s="2" t="s">
        <v>73</v>
      </c>
      <c r="C39" s="3">
        <v>25981.86</v>
      </c>
      <c r="D39" s="3">
        <v>19198.29</v>
      </c>
      <c r="E39" s="4">
        <f t="shared" si="7"/>
        <v>0.73891130196221522</v>
      </c>
      <c r="F39" s="4">
        <f>(D39/D6)</f>
        <v>3.3688817697764703E-2</v>
      </c>
      <c r="G39" s="3">
        <v>30065.8</v>
      </c>
      <c r="H39" s="3">
        <v>19337.66</v>
      </c>
      <c r="I39" s="4">
        <f t="shared" si="8"/>
        <v>0.64317796300115082</v>
      </c>
      <c r="J39" s="4">
        <f>(H39/H6)</f>
        <v>3.5357852515924201E-2</v>
      </c>
      <c r="K39" s="4">
        <f t="shared" si="9"/>
        <v>0.99279281981377276</v>
      </c>
      <c r="L39" s="14">
        <f t="shared" si="10"/>
        <v>9.5733338961064396E-2</v>
      </c>
    </row>
    <row r="40" spans="1:12" s="13" customFormat="1" ht="21" customHeight="1">
      <c r="A40" s="5" t="s">
        <v>74</v>
      </c>
      <c r="B40" s="6" t="s">
        <v>75</v>
      </c>
      <c r="C40" s="7">
        <f>SUM(C41:C43)</f>
        <v>79492.12</v>
      </c>
      <c r="D40" s="7">
        <f>SUM(D41:D43)</f>
        <v>67792.86</v>
      </c>
      <c r="E40" s="8">
        <f t="shared" si="7"/>
        <v>0.85282490893436991</v>
      </c>
      <c r="F40" s="8">
        <f>(D40/D6)</f>
        <v>0.11896170449295664</v>
      </c>
      <c r="G40" s="7">
        <f>SUM(G41:G43)</f>
        <v>81466.66</v>
      </c>
      <c r="H40" s="7">
        <f>SUM(H41:H43)</f>
        <v>57934.880000000005</v>
      </c>
      <c r="I40" s="8">
        <f t="shared" si="8"/>
        <v>0.71114833970117353</v>
      </c>
      <c r="J40" s="8">
        <f>(H40/H6)</f>
        <v>0.10593075597397861</v>
      </c>
      <c r="K40" s="8">
        <f t="shared" si="9"/>
        <v>1.1701562167730388</v>
      </c>
      <c r="L40" s="15">
        <f t="shared" si="10"/>
        <v>0.14167656923319638</v>
      </c>
    </row>
    <row r="41" spans="1:12" s="13" customFormat="1" ht="21" customHeight="1">
      <c r="A41" s="1" t="s">
        <v>76</v>
      </c>
      <c r="B41" s="2" t="s">
        <v>77</v>
      </c>
      <c r="C41" s="3">
        <v>54938.45</v>
      </c>
      <c r="D41" s="3">
        <v>48616.57</v>
      </c>
      <c r="E41" s="4">
        <f t="shared" si="7"/>
        <v>0.88492795118901246</v>
      </c>
      <c r="F41" s="4">
        <f>(D41/D6)</f>
        <v>8.5311492003747019E-2</v>
      </c>
      <c r="G41" s="3">
        <v>52116.160000000003</v>
      </c>
      <c r="H41" s="3">
        <v>42474.19</v>
      </c>
      <c r="I41" s="4">
        <f t="shared" si="8"/>
        <v>0.8149907821297655</v>
      </c>
      <c r="J41" s="4">
        <f>(H41/H6)</f>
        <v>7.7661730827480818E-2</v>
      </c>
      <c r="K41" s="4">
        <f t="shared" si="9"/>
        <v>1.1446144117168566</v>
      </c>
      <c r="L41" s="14">
        <f t="shared" si="10"/>
        <v>6.9937169059246962E-2</v>
      </c>
    </row>
    <row r="42" spans="1:12" s="13" customFormat="1" ht="21" customHeight="1">
      <c r="A42" s="1" t="s">
        <v>78</v>
      </c>
      <c r="B42" s="2" t="s">
        <v>79</v>
      </c>
      <c r="C42" s="3">
        <v>314.5</v>
      </c>
      <c r="D42" s="3">
        <v>246.95</v>
      </c>
      <c r="E42" s="4">
        <f t="shared" si="7"/>
        <v>0.78521462639109696</v>
      </c>
      <c r="F42" s="4">
        <f>(D42/D6)</f>
        <v>4.333434660307242E-4</v>
      </c>
      <c r="G42" s="3">
        <v>382.5</v>
      </c>
      <c r="H42" s="3">
        <v>165.07</v>
      </c>
      <c r="I42" s="4">
        <f t="shared" si="8"/>
        <v>0.43155555555555553</v>
      </c>
      <c r="J42" s="4">
        <f>(H42/H6)</f>
        <v>3.0182145692930832E-4</v>
      </c>
      <c r="K42" s="4">
        <f t="shared" si="9"/>
        <v>1.4960319864299993</v>
      </c>
      <c r="L42" s="14">
        <f t="shared" si="10"/>
        <v>0.35365907083554143</v>
      </c>
    </row>
    <row r="43" spans="1:12" s="13" customFormat="1" ht="21" customHeight="1">
      <c r="A43" s="1" t="s">
        <v>80</v>
      </c>
      <c r="B43" s="2" t="s">
        <v>81</v>
      </c>
      <c r="C43" s="3">
        <v>24239.17</v>
      </c>
      <c r="D43" s="3">
        <v>18929.34</v>
      </c>
      <c r="E43" s="4">
        <f t="shared" si="7"/>
        <v>0.78094010644753931</v>
      </c>
      <c r="F43" s="4">
        <f>(D43/D6)</f>
        <v>3.3216869023178899E-2</v>
      </c>
      <c r="G43" s="3">
        <v>28968</v>
      </c>
      <c r="H43" s="3">
        <v>15295.62</v>
      </c>
      <c r="I43" s="4">
        <f t="shared" si="8"/>
        <v>0.52801781275890636</v>
      </c>
      <c r="J43" s="4">
        <f>(H43/H6)</f>
        <v>2.7967203689568468E-2</v>
      </c>
      <c r="K43" s="4">
        <f t="shared" si="9"/>
        <v>1.2375660483197151</v>
      </c>
      <c r="L43" s="14">
        <f t="shared" si="10"/>
        <v>0.25292229368863295</v>
      </c>
    </row>
    <row r="44" spans="1:12" s="13" customFormat="1" ht="21" customHeight="1">
      <c r="A44" s="5" t="s">
        <v>82</v>
      </c>
      <c r="B44" s="6" t="s">
        <v>83</v>
      </c>
      <c r="C44" s="7">
        <f>SUM(C45:C48)</f>
        <v>22329.45</v>
      </c>
      <c r="D44" s="7">
        <f>SUM(D45:D48)</f>
        <v>8277.880000000001</v>
      </c>
      <c r="E44" s="8">
        <f t="shared" si="7"/>
        <v>0.37071580356882955</v>
      </c>
      <c r="F44" s="8">
        <f>(D44/D6)</f>
        <v>1.4525876536085894E-2</v>
      </c>
      <c r="G44" s="7">
        <f>SUM(G45:G48)</f>
        <v>18380.03</v>
      </c>
      <c r="H44" s="7">
        <f>SUM(H45:H48)</f>
        <v>14020.369999999999</v>
      </c>
      <c r="I44" s="8">
        <f t="shared" si="8"/>
        <v>0.76280452208184646</v>
      </c>
      <c r="J44" s="8">
        <f>(H44/H6)</f>
        <v>2.5635478888277496E-2</v>
      </c>
      <c r="K44" s="8">
        <f t="shared" si="9"/>
        <v>0.59041808454413125</v>
      </c>
      <c r="L44" s="8">
        <f t="shared" si="10"/>
        <v>-0.39208871851301691</v>
      </c>
    </row>
    <row r="45" spans="1:12" s="13" customFormat="1" ht="21" customHeight="1">
      <c r="A45" s="1" t="s">
        <v>84</v>
      </c>
      <c r="B45" s="2" t="s">
        <v>85</v>
      </c>
      <c r="C45" s="3">
        <v>7215.81</v>
      </c>
      <c r="D45" s="3">
        <v>4066.68</v>
      </c>
      <c r="E45" s="4">
        <f t="shared" si="7"/>
        <v>0.56357914080331928</v>
      </c>
      <c r="F45" s="4">
        <f>(D45/D6)</f>
        <v>7.1361377057615931E-3</v>
      </c>
      <c r="G45" s="3">
        <v>4448.96</v>
      </c>
      <c r="H45" s="3">
        <v>3029.93</v>
      </c>
      <c r="I45" s="4">
        <f t="shared" si="8"/>
        <v>0.68104231101201174</v>
      </c>
      <c r="J45" s="4">
        <f>(H45/H6)</f>
        <v>5.5400611073715342E-3</v>
      </c>
      <c r="K45" s="4">
        <f t="shared" si="9"/>
        <v>1.3421696210803551</v>
      </c>
      <c r="L45" s="4">
        <f t="shared" si="10"/>
        <v>-0.11746317020869246</v>
      </c>
    </row>
    <row r="46" spans="1:12" s="13" customFormat="1" ht="21" customHeight="1">
      <c r="A46" s="1" t="s">
        <v>86</v>
      </c>
      <c r="B46" s="2" t="s">
        <v>87</v>
      </c>
      <c r="C46" s="3">
        <v>539.6</v>
      </c>
      <c r="D46" s="3">
        <v>443.07</v>
      </c>
      <c r="E46" s="4">
        <f t="shared" si="7"/>
        <v>0.82110822831727204</v>
      </c>
      <c r="F46" s="4">
        <f>(D46/D6)</f>
        <v>7.7749135247715321E-4</v>
      </c>
      <c r="G46" s="3">
        <v>585</v>
      </c>
      <c r="H46" s="3">
        <v>352.87</v>
      </c>
      <c r="I46" s="4">
        <f t="shared" si="8"/>
        <v>0.60319658119658115</v>
      </c>
      <c r="J46" s="4">
        <f>(H46/H6)</f>
        <v>6.4520347432389311E-4</v>
      </c>
      <c r="K46" s="4">
        <f t="shared" si="9"/>
        <v>1.2556182163402954</v>
      </c>
      <c r="L46" s="4">
        <f t="shared" si="10"/>
        <v>0.21791164712069089</v>
      </c>
    </row>
    <row r="47" spans="1:12" s="13" customFormat="1" ht="21" customHeight="1">
      <c r="A47" s="1" t="s">
        <v>88</v>
      </c>
      <c r="B47" s="2" t="s">
        <v>89</v>
      </c>
      <c r="C47" s="3">
        <v>14011.14</v>
      </c>
      <c r="D47" s="3">
        <v>3328.55</v>
      </c>
      <c r="E47" s="4">
        <f t="shared" si="7"/>
        <v>0.23756453793195989</v>
      </c>
      <c r="F47" s="4">
        <f>(D47/D6)</f>
        <v>5.8408803152725942E-3</v>
      </c>
      <c r="G47" s="3">
        <v>12703.65</v>
      </c>
      <c r="H47" s="3">
        <v>10191.94</v>
      </c>
      <c r="I47" s="4">
        <f t="shared" si="8"/>
        <v>0.80228438283485459</v>
      </c>
      <c r="J47" s="4">
        <f>(H47/H6)</f>
        <v>1.8635404251142514E-2</v>
      </c>
      <c r="K47" s="4">
        <f t="shared" si="9"/>
        <v>0.32658649874312445</v>
      </c>
      <c r="L47" s="14">
        <f t="shared" si="10"/>
        <v>-0.56471984490289473</v>
      </c>
    </row>
    <row r="48" spans="1:12" s="13" customFormat="1" ht="21" customHeight="1">
      <c r="A48" s="1" t="s">
        <v>90</v>
      </c>
      <c r="B48" s="2" t="s">
        <v>91</v>
      </c>
      <c r="C48" s="3">
        <v>562.9</v>
      </c>
      <c r="D48" s="3">
        <v>439.58</v>
      </c>
      <c r="E48" s="4">
        <f t="shared" si="7"/>
        <v>0.78092023449991121</v>
      </c>
      <c r="F48" s="4">
        <f>(D48/D6)</f>
        <v>7.7136716257455247E-4</v>
      </c>
      <c r="G48" s="3">
        <v>642.41999999999996</v>
      </c>
      <c r="H48" s="3">
        <v>445.63</v>
      </c>
      <c r="I48" s="4">
        <f t="shared" si="8"/>
        <v>0.69367392048815424</v>
      </c>
      <c r="J48" s="4">
        <f>(H48/H6)</f>
        <v>8.1481005543955693E-4</v>
      </c>
      <c r="K48" s="4">
        <f t="shared" si="9"/>
        <v>0.98642371474092849</v>
      </c>
      <c r="L48" s="14">
        <f t="shared" si="10"/>
        <v>8.7246314011756976E-2</v>
      </c>
    </row>
    <row r="49" spans="1:12" s="13" customFormat="1" ht="21" customHeight="1">
      <c r="A49" s="5" t="s">
        <v>92</v>
      </c>
      <c r="B49" s="6" t="s">
        <v>93</v>
      </c>
      <c r="C49" s="7">
        <f>SUM(C50:C50)</f>
        <v>2722.66</v>
      </c>
      <c r="D49" s="7">
        <f>SUM(D50:D50)</f>
        <v>2319.0100000000002</v>
      </c>
      <c r="E49" s="8">
        <f t="shared" si="7"/>
        <v>0.85174425010835009</v>
      </c>
      <c r="F49" s="8">
        <f>(D49/D6)</f>
        <v>4.0693574859684547E-3</v>
      </c>
      <c r="G49" s="7">
        <f>SUM(G50:G50)</f>
        <v>2693.92</v>
      </c>
      <c r="H49" s="7">
        <f>SUM(H50:H50)</f>
        <v>2386.98</v>
      </c>
      <c r="I49" s="8">
        <f t="shared" si="8"/>
        <v>0.88606194690265483</v>
      </c>
      <c r="J49" s="8">
        <f>(H49/H6)</f>
        <v>4.3644622357855477E-3</v>
      </c>
      <c r="K49" s="8">
        <f t="shared" si="9"/>
        <v>0.97152468809960713</v>
      </c>
      <c r="L49" s="15">
        <f t="shared" si="10"/>
        <v>-3.4317696794304742E-2</v>
      </c>
    </row>
    <row r="50" spans="1:12" s="13" customFormat="1" ht="21" customHeight="1">
      <c r="A50" s="1" t="s">
        <v>94</v>
      </c>
      <c r="B50" s="2" t="s">
        <v>95</v>
      </c>
      <c r="C50" s="3">
        <v>2722.66</v>
      </c>
      <c r="D50" s="3">
        <v>2319.0100000000002</v>
      </c>
      <c r="E50" s="4">
        <f t="shared" si="7"/>
        <v>0.85174425010835009</v>
      </c>
      <c r="F50" s="4">
        <f>(D50/D6)</f>
        <v>4.0693574859684547E-3</v>
      </c>
      <c r="G50" s="3">
        <v>2693.92</v>
      </c>
      <c r="H50" s="3">
        <v>2386.98</v>
      </c>
      <c r="I50" s="4">
        <f t="shared" si="8"/>
        <v>0.88606194690265483</v>
      </c>
      <c r="J50" s="4">
        <f>(H50/H6)</f>
        <v>4.3644622357855477E-3</v>
      </c>
      <c r="K50" s="4">
        <f t="shared" si="9"/>
        <v>0.97152468809960713</v>
      </c>
      <c r="L50" s="4">
        <f t="shared" si="10"/>
        <v>-3.4317696794304742E-2</v>
      </c>
    </row>
    <row r="51" spans="1:12" s="13" customFormat="1" ht="21" customHeight="1">
      <c r="A51" s="5" t="s">
        <v>96</v>
      </c>
      <c r="B51" s="6" t="s">
        <v>97</v>
      </c>
      <c r="C51" s="7">
        <f>SUM(C52:C52)</f>
        <v>3187.61</v>
      </c>
      <c r="D51" s="7">
        <f>SUM(D52:D52)</f>
        <v>2763.01</v>
      </c>
      <c r="E51" s="8">
        <f t="shared" si="7"/>
        <v>0.86679675368065734</v>
      </c>
      <c r="F51" s="8">
        <f>(D51/D6)</f>
        <v>4.848480785898163E-3</v>
      </c>
      <c r="G51" s="7">
        <f>SUM(G52:G52)</f>
        <v>2297.8000000000002</v>
      </c>
      <c r="H51" s="7">
        <f>SUM(H52:H52)</f>
        <v>1931.45</v>
      </c>
      <c r="I51" s="8">
        <f t="shared" si="8"/>
        <v>0.8405648881538863</v>
      </c>
      <c r="J51" s="8">
        <f>(H51/H6)</f>
        <v>3.53155057240027E-3</v>
      </c>
      <c r="K51" s="8">
        <f t="shared" si="9"/>
        <v>1.4305366434543996</v>
      </c>
      <c r="L51" s="15">
        <f t="shared" si="10"/>
        <v>2.6231865526771037E-2</v>
      </c>
    </row>
    <row r="52" spans="1:12" s="13" customFormat="1" ht="21" customHeight="1">
      <c r="A52" s="1" t="s">
        <v>98</v>
      </c>
      <c r="B52" s="2" t="s">
        <v>99</v>
      </c>
      <c r="C52" s="3">
        <v>3187.61</v>
      </c>
      <c r="D52" s="3">
        <v>2763.01</v>
      </c>
      <c r="E52" s="4">
        <f t="shared" si="7"/>
        <v>0.86679675368065734</v>
      </c>
      <c r="F52" s="4">
        <f>(D52/D6)</f>
        <v>4.848480785898163E-3</v>
      </c>
      <c r="G52" s="3">
        <v>2297.8000000000002</v>
      </c>
      <c r="H52" s="3">
        <v>1931.45</v>
      </c>
      <c r="I52" s="4">
        <f t="shared" si="8"/>
        <v>0.8405648881538863</v>
      </c>
      <c r="J52" s="4">
        <f>(H52/H6)</f>
        <v>3.53155057240027E-3</v>
      </c>
      <c r="K52" s="4">
        <f t="shared" si="9"/>
        <v>1.4305366434543996</v>
      </c>
      <c r="L52" s="4">
        <f t="shared" si="10"/>
        <v>2.6231865526771037E-2</v>
      </c>
    </row>
    <row r="53" spans="1:12" s="13" customFormat="1" ht="41.1" customHeight="1">
      <c r="A53" s="5" t="s">
        <v>100</v>
      </c>
      <c r="B53" s="6" t="s">
        <v>101</v>
      </c>
      <c r="C53" s="7">
        <f>SUM(C54:C54)</f>
        <v>8</v>
      </c>
      <c r="D53" s="7">
        <f>SUM(D54:D54)</f>
        <v>5.23</v>
      </c>
      <c r="E53" s="8">
        <f t="shared" si="7"/>
        <v>0.65375000000000005</v>
      </c>
      <c r="F53" s="8">
        <f>(D53/D6)</f>
        <v>9.1775109428657133E-6</v>
      </c>
      <c r="G53" s="7">
        <f>SUM(G54:G54)</f>
        <v>12</v>
      </c>
      <c r="H53" s="7">
        <f>SUM(H54:H54)</f>
        <v>9.1300000000000008</v>
      </c>
      <c r="I53" s="8">
        <f t="shared" si="8"/>
        <v>0.76083333333333336</v>
      </c>
      <c r="J53" s="8">
        <f>(H53/H6)</f>
        <v>1.6693705105498183E-5</v>
      </c>
      <c r="K53" s="8">
        <f t="shared" si="9"/>
        <v>0.57283680175246443</v>
      </c>
      <c r="L53" s="8">
        <f t="shared" si="10"/>
        <v>-0.10708333333333331</v>
      </c>
    </row>
    <row r="54" spans="1:12" s="13" customFormat="1" ht="21" customHeight="1">
      <c r="A54" s="1" t="s">
        <v>102</v>
      </c>
      <c r="B54" s="2" t="s">
        <v>103</v>
      </c>
      <c r="C54" s="3">
        <v>8</v>
      </c>
      <c r="D54" s="3">
        <v>5.23</v>
      </c>
      <c r="E54" s="4">
        <f t="shared" si="7"/>
        <v>0.65375000000000005</v>
      </c>
      <c r="F54" s="4">
        <f>(D54/D6)</f>
        <v>9.1775109428657133E-6</v>
      </c>
      <c r="G54" s="3">
        <v>12</v>
      </c>
      <c r="H54" s="3">
        <v>9.1300000000000008</v>
      </c>
      <c r="I54" s="4">
        <f t="shared" si="8"/>
        <v>0.76083333333333336</v>
      </c>
      <c r="J54" s="4">
        <f>(H54/H6)</f>
        <v>1.6693705105498183E-5</v>
      </c>
      <c r="K54" s="4">
        <f t="shared" si="9"/>
        <v>0.57283680175246443</v>
      </c>
      <c r="L54" s="4">
        <f t="shared" si="10"/>
        <v>-0.10708333333333331</v>
      </c>
    </row>
    <row r="55" spans="1:12" s="13" customFormat="1" ht="60.95" customHeight="1">
      <c r="A55" s="5" t="s">
        <v>104</v>
      </c>
      <c r="B55" s="6" t="s">
        <v>105</v>
      </c>
      <c r="C55" s="7">
        <f>SUM(C56:C56)</f>
        <v>0</v>
      </c>
      <c r="D55" s="7">
        <f>SUM(D56:D56)</f>
        <v>0</v>
      </c>
      <c r="E55" s="4" t="e">
        <f t="shared" si="7"/>
        <v>#DIV/0!</v>
      </c>
      <c r="F55" s="4">
        <f>(D55/D7)</f>
        <v>0</v>
      </c>
      <c r="G55" s="7">
        <f>SUM(G56:G56)</f>
        <v>305.2</v>
      </c>
      <c r="H55" s="7">
        <f>SUM(H56:H56)</f>
        <v>241.56</v>
      </c>
      <c r="I55" s="4">
        <f t="shared" si="8"/>
        <v>0.79148099606815203</v>
      </c>
      <c r="J55" s="4">
        <f>(H55/H7)</f>
        <v>3.7476280614123234E-3</v>
      </c>
      <c r="K55" s="4">
        <f t="shared" si="9"/>
        <v>0</v>
      </c>
      <c r="L55" s="4" t="e">
        <f t="shared" si="10"/>
        <v>#DIV/0!</v>
      </c>
    </row>
    <row r="56" spans="1:12" s="13" customFormat="1" ht="21" customHeight="1">
      <c r="A56" s="1" t="s">
        <v>106</v>
      </c>
      <c r="B56" s="2" t="s">
        <v>107</v>
      </c>
      <c r="C56" s="3"/>
      <c r="D56" s="3"/>
      <c r="E56" s="4" t="e">
        <f t="shared" ref="E56" si="11">(D56/C56)</f>
        <v>#DIV/0!</v>
      </c>
      <c r="F56" s="4">
        <f>(D56/D10)</f>
        <v>0</v>
      </c>
      <c r="G56" s="3">
        <v>305.2</v>
      </c>
      <c r="H56" s="3">
        <v>241.56</v>
      </c>
      <c r="I56" s="4">
        <f t="shared" ref="I56" si="12">(H56/G56)</f>
        <v>0.79148099606815203</v>
      </c>
      <c r="J56" s="4">
        <f>(H56/H10)</f>
        <v>8.7951778715130696E-3</v>
      </c>
      <c r="K56" s="4">
        <f t="shared" ref="K56" si="13">(D56/H56)</f>
        <v>0</v>
      </c>
      <c r="L56" s="4" t="e">
        <f t="shared" ref="L56" si="14">(E56-I56)</f>
        <v>#DIV/0!</v>
      </c>
    </row>
  </sheetData>
  <mergeCells count="17"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2021-11-24T12:27:40Z</dcterms:modified>
</cp:coreProperties>
</file>