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Таблица!$C$6:$L$56</definedName>
  </definedNames>
  <calcPr calcId="125725"/>
</workbook>
</file>

<file path=xl/calcChain.xml><?xml version="1.0" encoding="utf-8"?>
<calcChain xmlns="http://schemas.openxmlformats.org/spreadsheetml/2006/main">
  <c r="K22" i="1"/>
  <c r="E22"/>
  <c r="E13"/>
  <c r="K56"/>
  <c r="J56"/>
  <c r="I56"/>
  <c r="H55"/>
  <c r="G55"/>
  <c r="I37"/>
  <c r="K33"/>
  <c r="J33"/>
  <c r="I33"/>
  <c r="F56"/>
  <c r="E56"/>
  <c r="L56" s="1"/>
  <c r="D55"/>
  <c r="E55" s="1"/>
  <c r="C55"/>
  <c r="I55" l="1"/>
  <c r="L55" s="1"/>
  <c r="K55"/>
  <c r="G32"/>
  <c r="H32"/>
  <c r="D32"/>
  <c r="C32"/>
  <c r="F33"/>
  <c r="E33"/>
  <c r="L33" s="1"/>
  <c r="I32" l="1"/>
  <c r="K32"/>
  <c r="E32"/>
  <c r="K37"/>
  <c r="L32" l="1"/>
  <c r="E37"/>
  <c r="L37" s="1"/>
  <c r="H53"/>
  <c r="H51"/>
  <c r="H49"/>
  <c r="H44"/>
  <c r="H40"/>
  <c r="H34"/>
  <c r="H27"/>
  <c r="H20"/>
  <c r="H17"/>
  <c r="H15"/>
  <c r="H7"/>
  <c r="G53"/>
  <c r="G51"/>
  <c r="G49"/>
  <c r="G44"/>
  <c r="G40"/>
  <c r="G34"/>
  <c r="G27"/>
  <c r="G20"/>
  <c r="G17"/>
  <c r="G15"/>
  <c r="G7"/>
  <c r="D53"/>
  <c r="D51"/>
  <c r="D49"/>
  <c r="D44"/>
  <c r="D40"/>
  <c r="D34"/>
  <c r="D27"/>
  <c r="D20"/>
  <c r="D17"/>
  <c r="D15"/>
  <c r="D7"/>
  <c r="F22" s="1"/>
  <c r="C53"/>
  <c r="C51"/>
  <c r="C49"/>
  <c r="C44"/>
  <c r="C40"/>
  <c r="C34"/>
  <c r="C27"/>
  <c r="C20"/>
  <c r="C17"/>
  <c r="C15"/>
  <c r="C7"/>
  <c r="E54"/>
  <c r="E52"/>
  <c r="E50"/>
  <c r="E48"/>
  <c r="E47"/>
  <c r="E46"/>
  <c r="E45"/>
  <c r="E43"/>
  <c r="E42"/>
  <c r="E41"/>
  <c r="E39"/>
  <c r="E38"/>
  <c r="E36"/>
  <c r="E35"/>
  <c r="E31"/>
  <c r="E30"/>
  <c r="E29"/>
  <c r="E28"/>
  <c r="E26"/>
  <c r="E25"/>
  <c r="E24"/>
  <c r="E23"/>
  <c r="E21"/>
  <c r="E19"/>
  <c r="E18"/>
  <c r="E16"/>
  <c r="E14"/>
  <c r="E12"/>
  <c r="E11"/>
  <c r="E10"/>
  <c r="E9"/>
  <c r="E8"/>
  <c r="I54"/>
  <c r="I52"/>
  <c r="I50"/>
  <c r="I48"/>
  <c r="I47"/>
  <c r="I46"/>
  <c r="I45"/>
  <c r="I43"/>
  <c r="I42"/>
  <c r="I41"/>
  <c r="I39"/>
  <c r="I38"/>
  <c r="I36"/>
  <c r="I35"/>
  <c r="I31"/>
  <c r="I30"/>
  <c r="I29"/>
  <c r="I28"/>
  <c r="I26"/>
  <c r="I25"/>
  <c r="I24"/>
  <c r="I23"/>
  <c r="I22"/>
  <c r="I21"/>
  <c r="I19"/>
  <c r="I18"/>
  <c r="I16"/>
  <c r="I14"/>
  <c r="I13"/>
  <c r="I12"/>
  <c r="I11"/>
  <c r="I10"/>
  <c r="I9"/>
  <c r="I8"/>
  <c r="K54"/>
  <c r="K52"/>
  <c r="K50"/>
  <c r="K48"/>
  <c r="K47"/>
  <c r="K46"/>
  <c r="K45"/>
  <c r="K43"/>
  <c r="K42"/>
  <c r="K41"/>
  <c r="K39"/>
  <c r="K38"/>
  <c r="K36"/>
  <c r="K35"/>
  <c r="K31"/>
  <c r="K30"/>
  <c r="K29"/>
  <c r="K28"/>
  <c r="K26"/>
  <c r="K25"/>
  <c r="K24"/>
  <c r="K23"/>
  <c r="K21"/>
  <c r="K19"/>
  <c r="K18"/>
  <c r="K16"/>
  <c r="K14"/>
  <c r="K13"/>
  <c r="K12"/>
  <c r="K11"/>
  <c r="K10"/>
  <c r="K9"/>
  <c r="K8"/>
  <c r="J55" l="1"/>
  <c r="H6"/>
  <c r="G6"/>
  <c r="C6"/>
  <c r="L9"/>
  <c r="F37"/>
  <c r="D6"/>
  <c r="F28" s="1"/>
  <c r="J37"/>
  <c r="J32"/>
  <c r="J53"/>
  <c r="F55"/>
  <c r="F32"/>
  <c r="L11"/>
  <c r="L22"/>
  <c r="L30"/>
  <c r="K53"/>
  <c r="L25"/>
  <c r="L43"/>
  <c r="L16"/>
  <c r="L39"/>
  <c r="L29"/>
  <c r="L42"/>
  <c r="L47"/>
  <c r="L54"/>
  <c r="L19"/>
  <c r="L13"/>
  <c r="L14"/>
  <c r="L10"/>
  <c r="L48"/>
  <c r="L52"/>
  <c r="L50"/>
  <c r="L46"/>
  <c r="L45"/>
  <c r="L41"/>
  <c r="L38"/>
  <c r="L35"/>
  <c r="L31"/>
  <c r="L28"/>
  <c r="L26"/>
  <c r="L24"/>
  <c r="L21"/>
  <c r="E53"/>
  <c r="K15"/>
  <c r="K7"/>
  <c r="E27"/>
  <c r="E15"/>
  <c r="I53"/>
  <c r="I51"/>
  <c r="K51"/>
  <c r="E51"/>
  <c r="I49"/>
  <c r="K49"/>
  <c r="E49"/>
  <c r="I44"/>
  <c r="K44"/>
  <c r="E44"/>
  <c r="I40"/>
  <c r="K40"/>
  <c r="E40"/>
  <c r="I34"/>
  <c r="K34"/>
  <c r="E34"/>
  <c r="I27"/>
  <c r="K27"/>
  <c r="I20"/>
  <c r="K20"/>
  <c r="E20"/>
  <c r="I17"/>
  <c r="K17"/>
  <c r="E17"/>
  <c r="I15"/>
  <c r="I7"/>
  <c r="E7"/>
  <c r="L36"/>
  <c r="L23"/>
  <c r="L18"/>
  <c r="L12"/>
  <c r="L8"/>
  <c r="F47" l="1"/>
  <c r="L15"/>
  <c r="F16"/>
  <c r="F27"/>
  <c r="J24"/>
  <c r="J26"/>
  <c r="J41"/>
  <c r="J47"/>
  <c r="J18"/>
  <c r="J51"/>
  <c r="J38"/>
  <c r="J25"/>
  <c r="J50"/>
  <c r="J52"/>
  <c r="J40"/>
  <c r="J45"/>
  <c r="J54"/>
  <c r="J21"/>
  <c r="J8"/>
  <c r="J9"/>
  <c r="J29"/>
  <c r="J31"/>
  <c r="J19"/>
  <c r="J17"/>
  <c r="J7"/>
  <c r="J14"/>
  <c r="J49"/>
  <c r="J30"/>
  <c r="J42"/>
  <c r="J23"/>
  <c r="J34"/>
  <c r="J12"/>
  <c r="J35"/>
  <c r="J28"/>
  <c r="J10"/>
  <c r="J22"/>
  <c r="J48"/>
  <c r="I6"/>
  <c r="J36"/>
  <c r="J20"/>
  <c r="J46"/>
  <c r="J27"/>
  <c r="J43"/>
  <c r="J15"/>
  <c r="J44"/>
  <c r="J16"/>
  <c r="J39"/>
  <c r="J13"/>
  <c r="J11"/>
  <c r="L53"/>
  <c r="F45"/>
  <c r="F14"/>
  <c r="F35"/>
  <c r="F46"/>
  <c r="F52"/>
  <c r="F41"/>
  <c r="F15"/>
  <c r="F34"/>
  <c r="K6"/>
  <c r="F11"/>
  <c r="F19"/>
  <c r="F31"/>
  <c r="F9"/>
  <c r="F40"/>
  <c r="F10"/>
  <c r="F26"/>
  <c r="F50"/>
  <c r="F18"/>
  <c r="F43"/>
  <c r="F44"/>
  <c r="F25"/>
  <c r="F13"/>
  <c r="F49"/>
  <c r="F30"/>
  <c r="F54"/>
  <c r="F38"/>
  <c r="F21"/>
  <c r="F8"/>
  <c r="F51"/>
  <c r="E6"/>
  <c r="F48"/>
  <c r="F29"/>
  <c r="F17"/>
  <c r="F53"/>
  <c r="F36"/>
  <c r="F20"/>
  <c r="F7"/>
  <c r="F42"/>
  <c r="F23"/>
  <c r="F12"/>
  <c r="F39"/>
  <c r="F24"/>
  <c r="L27"/>
  <c r="L51"/>
  <c r="L49"/>
  <c r="L44"/>
  <c r="L40"/>
  <c r="L34"/>
  <c r="L20"/>
  <c r="L17"/>
  <c r="L7"/>
  <c r="L6" l="1"/>
</calcChain>
</file>

<file path=xl/sharedStrings.xml><?xml version="1.0" encoding="utf-8"?>
<sst xmlns="http://schemas.openxmlformats.org/spreadsheetml/2006/main" count="114" uniqueCount="114">
  <si>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</si>
  <si>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</si>
  <si>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</si>
  <si>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</si>
  <si>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</si>
  <si>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</si>
  <si>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</si>
  <si>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</si>
  <si>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</si>
  <si>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</si>
  <si>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</si>
  <si>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</si>
  <si>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</si>
  <si>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</si>
  <si>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</si>
  <si>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</si>
  <si>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</si>
  <si>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</si>
  <si>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</si>
  <si>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</si>
  <si>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</si>
  <si>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</si>
  <si>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</si>
  <si>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</si>
  <si>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</si>
  <si>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</si>
  <si>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</si>
  <si>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</si>
  <si>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</si>
  <si>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</si>
  <si>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</si>
  <si>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</si>
  <si>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</si>
  <si>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</si>
  <si>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</si>
  <si>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</si>
  <si>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</si>
  <si>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</si>
  <si>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</si>
  <si>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</si>
  <si>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</si>
  <si>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</si>
  <si>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</si>
  <si>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</si>
  <si>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</si>
  <si>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</si>
  <si>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</si>
  <si>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</si>
  <si>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</si>
  <si>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</si>
  <si>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</si>
  <si>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</si>
  <si>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</si>
  <si>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</si>
  <si>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</si>
  <si>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</si>
  <si>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</si>
  <si>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</si>
  <si>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</si>
  <si>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</si>
  <si>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</si>
  <si>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</si>
  <si>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</si>
  <si>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</si>
  <si>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</si>
  <si>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</si>
  <si>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</si>
  <si>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</si>
  <si>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</si>
  <si>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</si>
  <si>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</si>
  <si>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</si>
  <si>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</si>
  <si>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</si>
  <si>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</si>
  <si>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</si>
  <si>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</si>
  <si>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</si>
  <si>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</si>
  <si>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</si>
  <si>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</si>
  <si>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</si>
  <si>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</si>
  <si>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</si>
  <si>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</si>
  <si>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</si>
  <si>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</si>
  <si>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</si>
  <si>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</si>
  <si>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</si>
  <si>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</si>
  <si>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</si>
  <si>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</si>
  <si>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</si>
  <si>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</si>
  <si>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</si>
  <si>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</si>
  <si>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</si>
  <si>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</si>
  <si>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</si>
  <si>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</si>
  <si>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</si>
  <si>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</si>
  <si>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</si>
  <si>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</si>
  <si>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</si>
  <si>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Прочие межбюджетные трансферты общего характера</t>
  </si>
  <si>
    <t>1403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</si>
  <si>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</si>
  <si>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</si>
  <si>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</si>
  <si>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(Бюджет Тоншаевского муниципального округа)</t>
  </si>
  <si>
    <t>Информация об исполнении за январь-сентябрь месяц 2021 года, 2020 года в разрезе разделов, подразделов классификации расходов</t>
  </si>
  <si>
    <t>за январь-сентябрь месяц 2021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</si>
</sst>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9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56"/>
  <sheetViews>
    <sheetView tabSelected="1" workbookViewId="0">
      <selection activeCell="D55" sqref="D55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21" t="s">
        <v>111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</row>
    <row r="2" spans="1:15" ht="21.75" customHeight="1">
      <c r="A2" s="19" t="s">
        <v>112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0"/>
      <c r="O2" s="20"/>
    </row>
    <row r="3" spans="1:1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20"/>
      <c r="O3" s="20"/>
    </row>
    <row r="4" spans="1:15" s="13" customFormat="1" ht="20.100000000000001" customHeight="1">
      <c r="A4" s="23" t="s">
        <v>0</v>
      </c>
      <c r="B4" s="24" t="s">
        <v>1</v>
      </c>
      <c r="C4" s="18" t="s">
        <v>113</v>
      </c>
      <c r="D4" s="18"/>
      <c r="E4" s="18"/>
      <c r="F4" s="18"/>
      <c r="G4" s="18" t="s">
        <v>2</v>
      </c>
      <c r="H4" s="18"/>
      <c r="I4" s="18"/>
      <c r="J4" s="18"/>
      <c r="K4" s="18"/>
      <c r="L4" s="18"/>
    </row>
    <row r="5" spans="1:15" s="13" customFormat="1" ht="83.1" customHeight="1">
      <c r="A5" s="23"/>
      <c r="B5" s="24"/>
      <c r="C5" s="25" t="s">
        <v>3</v>
      </c>
      <c r="D5" s="25" t="s">
        <v>4</v>
      </c>
      <c r="E5" s="18" t="s">
        <v>5</v>
      </c>
      <c r="F5" s="18" t="s">
        <v>6</v>
      </c>
      <c r="G5" s="25" t="s">
        <v>7</v>
      </c>
      <c r="H5" s="25" t="s">
        <v>8</v>
      </c>
      <c r="I5" s="18" t="s">
        <v>9</v>
      </c>
      <c r="J5" s="18" t="s">
        <v>10</v>
      </c>
      <c r="K5" s="18" t="s">
        <v>11</v>
      </c>
      <c r="L5" s="18" t="s">
        <v>12</v>
      </c>
    </row>
    <row r="6" spans="1:15" s="13" customFormat="1" ht="21" customHeight="1">
      <c r="A6" s="1" t="s">
        <v>13</v>
      </c>
      <c r="B6" s="2"/>
      <c r="C6" s="3">
        <f>(C7+C15+C17+C20+C27+C32+C34+C40+C44+C49+C53+C51+C55)</f>
        <v>776049.92000000016</v>
      </c>
      <c r="D6" s="3">
        <f>(D7+D15+D17+D20+D27+D32+D34+D40+D44+D49+D53+D51+D55)</f>
        <v>484391.98999999993</v>
      </c>
      <c r="E6" s="4">
        <f t="shared" ref="E6:E34" si="0">(D6/C6)</f>
        <v>0.6241763287598816</v>
      </c>
      <c r="F6" s="4">
        <v>1</v>
      </c>
      <c r="G6" s="3">
        <f>(G7+G15+G17+G20+G27+G32+G34+G40+G44+G49+G53+G51+G55)</f>
        <v>861596.81</v>
      </c>
      <c r="H6" s="3">
        <f>(H7+H15+H17+H20+H27+H32+H34+H40+H44+H49+H53+H51+H55)</f>
        <v>494801.43</v>
      </c>
      <c r="I6" s="4">
        <f t="shared" ref="I6:I34" si="1">(H6/G6)</f>
        <v>0.57428419448303203</v>
      </c>
      <c r="J6" s="4">
        <v>1</v>
      </c>
      <c r="K6" s="4">
        <f t="shared" ref="K6:K34" si="2">(D6/H6)</f>
        <v>0.97896238901330568</v>
      </c>
      <c r="L6" s="14">
        <f t="shared" ref="L6:L34" si="3">(E6-I6)</f>
        <v>4.9892134276849576E-2</v>
      </c>
    </row>
    <row r="7" spans="1:15" s="13" customFormat="1" ht="21" customHeight="1">
      <c r="A7" s="5" t="s">
        <v>14</v>
      </c>
      <c r="B7" s="6" t="s">
        <v>15</v>
      </c>
      <c r="C7" s="7">
        <f>SUM(C8:C14)</f>
        <v>81860.509999999995</v>
      </c>
      <c r="D7" s="7">
        <f>SUM(D8:D14)</f>
        <v>58144.97</v>
      </c>
      <c r="E7" s="8">
        <f t="shared" si="0"/>
        <v>0.71029327816306065</v>
      </c>
      <c r="F7" s="8">
        <f>(D7/D6)</f>
        <v>0.12003701795316642</v>
      </c>
      <c r="G7" s="7">
        <f>SUM(G8:G14)</f>
        <v>79943.45</v>
      </c>
      <c r="H7" s="7">
        <f>SUM(H8:H14)</f>
        <v>59049.130000000005</v>
      </c>
      <c r="I7" s="8">
        <f t="shared" si="1"/>
        <v>0.73863624849815723</v>
      </c>
      <c r="J7" s="8">
        <f>(H7/H6)</f>
        <v>0.11933904475579225</v>
      </c>
      <c r="K7" s="8">
        <f t="shared" si="2"/>
        <v>0.98468800471742757</v>
      </c>
      <c r="L7" s="15">
        <f t="shared" si="3"/>
        <v>-2.8342970335096584E-2</v>
      </c>
    </row>
    <row r="8" spans="1:15" s="13" customFormat="1" ht="41.1" customHeight="1">
      <c r="A8" s="1" t="s">
        <v>16</v>
      </c>
      <c r="B8" s="2" t="s">
        <v>17</v>
      </c>
      <c r="C8" s="3">
        <v>1785.51</v>
      </c>
      <c r="D8" s="3">
        <v>1528.12</v>
      </c>
      <c r="E8" s="4">
        <f t="shared" si="0"/>
        <v>0.85584510868043295</v>
      </c>
      <c r="F8" s="4">
        <f>(D8/D6)</f>
        <v>3.1547177318105532E-3</v>
      </c>
      <c r="G8" s="3">
        <v>6212.6</v>
      </c>
      <c r="H8" s="3">
        <v>5350.54</v>
      </c>
      <c r="I8" s="4">
        <f t="shared" si="1"/>
        <v>0.86124006052216462</v>
      </c>
      <c r="J8" s="4">
        <f>(H8/H6)</f>
        <v>1.0813509572920999E-2</v>
      </c>
      <c r="K8" s="4">
        <f t="shared" si="2"/>
        <v>0.28560107951720759</v>
      </c>
      <c r="L8" s="14">
        <f t="shared" si="3"/>
        <v>-5.3949518417316655E-3</v>
      </c>
    </row>
    <row r="9" spans="1:15" s="13" customFormat="1" ht="60.95" customHeight="1">
      <c r="A9" s="1" t="s">
        <v>18</v>
      </c>
      <c r="B9" s="2" t="s">
        <v>19</v>
      </c>
      <c r="C9" s="3">
        <v>1772.56</v>
      </c>
      <c r="D9" s="3">
        <v>1195.47</v>
      </c>
      <c r="E9" s="4">
        <f t="shared" si="0"/>
        <v>0.67443133095635699</v>
      </c>
      <c r="F9" s="4">
        <f>(D9/D6)</f>
        <v>2.4679805295706896E-3</v>
      </c>
      <c r="G9" s="3">
        <v>968.9</v>
      </c>
      <c r="H9" s="3">
        <v>722.31</v>
      </c>
      <c r="I9" s="4">
        <f t="shared" si="1"/>
        <v>0.74549489111363398</v>
      </c>
      <c r="J9" s="4">
        <f>(H9/H6)</f>
        <v>1.4597977212798272E-3</v>
      </c>
      <c r="K9" s="4">
        <f t="shared" si="2"/>
        <v>1.655064999792333</v>
      </c>
      <c r="L9" s="14">
        <f t="shared" si="3"/>
        <v>-7.1063560157276995E-2</v>
      </c>
    </row>
    <row r="10" spans="1:15" s="13" customFormat="1" ht="60.95" customHeight="1">
      <c r="A10" s="1" t="s">
        <v>20</v>
      </c>
      <c r="B10" s="2" t="s">
        <v>21</v>
      </c>
      <c r="C10" s="3">
        <v>36877.71</v>
      </c>
      <c r="D10" s="3">
        <v>27012.37</v>
      </c>
      <c r="E10" s="4">
        <f t="shared" si="0"/>
        <v>0.73248501601645</v>
      </c>
      <c r="F10" s="4">
        <f>(D10/D6)</f>
        <v>5.5765517509899373E-2</v>
      </c>
      <c r="G10" s="3">
        <v>32708.14</v>
      </c>
      <c r="H10" s="3">
        <v>25321.16</v>
      </c>
      <c r="I10" s="4">
        <f t="shared" si="1"/>
        <v>0.77415469054492247</v>
      </c>
      <c r="J10" s="4">
        <f>(H10/H6)</f>
        <v>5.1174387268848438E-2</v>
      </c>
      <c r="K10" s="4">
        <f t="shared" si="2"/>
        <v>1.066790384010843</v>
      </c>
      <c r="L10" s="14">
        <f t="shared" si="3"/>
        <v>-4.1669674528472478E-2</v>
      </c>
    </row>
    <row r="11" spans="1:15" s="13" customFormat="1" ht="21" customHeight="1">
      <c r="A11" s="1" t="s">
        <v>22</v>
      </c>
      <c r="B11" s="2" t="s">
        <v>23</v>
      </c>
      <c r="C11" s="3">
        <v>16.3</v>
      </c>
      <c r="D11" s="3"/>
      <c r="E11" s="4">
        <f t="shared" si="0"/>
        <v>0</v>
      </c>
      <c r="F11" s="4">
        <f>(D11/D6)</f>
        <v>0</v>
      </c>
      <c r="G11" s="3">
        <v>17.7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10448.99</v>
      </c>
      <c r="D12" s="3">
        <v>7414.15</v>
      </c>
      <c r="E12" s="4">
        <f t="shared" si="0"/>
        <v>0.70955661743383813</v>
      </c>
      <c r="F12" s="4">
        <f>(D12/D6)</f>
        <v>1.5306095379488006E-2</v>
      </c>
      <c r="G12" s="3">
        <v>9935.66</v>
      </c>
      <c r="H12" s="3">
        <v>7062.81</v>
      </c>
      <c r="I12" s="4">
        <f t="shared" si="1"/>
        <v>0.71085463874568977</v>
      </c>
      <c r="J12" s="4">
        <f>(H12/H6)</f>
        <v>1.4274029078695266E-2</v>
      </c>
      <c r="K12" s="4">
        <f t="shared" si="2"/>
        <v>1.0497450731366127</v>
      </c>
      <c r="L12" s="14">
        <f t="shared" si="3"/>
        <v>-1.2980213118516382E-3</v>
      </c>
    </row>
    <row r="13" spans="1:15" s="13" customFormat="1" ht="21" customHeight="1">
      <c r="A13" s="1" t="s">
        <v>26</v>
      </c>
      <c r="B13" s="2" t="s">
        <v>27</v>
      </c>
      <c r="C13" s="3">
        <v>876.02</v>
      </c>
      <c r="D13" s="3"/>
      <c r="E13" s="4">
        <f>(D13/C14)</f>
        <v>0</v>
      </c>
      <c r="F13" s="4">
        <f>(D13/D6)</f>
        <v>0</v>
      </c>
      <c r="G13" s="3">
        <v>469.64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>
      <c r="A14" s="1" t="s">
        <v>28</v>
      </c>
      <c r="B14" s="2" t="s">
        <v>29</v>
      </c>
      <c r="C14" s="3">
        <v>30083.42</v>
      </c>
      <c r="D14" s="3">
        <v>20994.86</v>
      </c>
      <c r="E14" s="4">
        <f t="shared" si="0"/>
        <v>0.69788807256621754</v>
      </c>
      <c r="F14" s="4">
        <f>(D14/D6)</f>
        <v>4.3342706802397796E-2</v>
      </c>
      <c r="G14" s="3">
        <v>29630.81</v>
      </c>
      <c r="H14" s="3">
        <v>20592.310000000001</v>
      </c>
      <c r="I14" s="4">
        <f t="shared" si="1"/>
        <v>0.69496277692037445</v>
      </c>
      <c r="J14" s="4">
        <f>(H14/H6)</f>
        <v>4.1617321114047715E-2</v>
      </c>
      <c r="K14" s="4">
        <f t="shared" si="2"/>
        <v>1.0195485596322122</v>
      </c>
      <c r="L14" s="14">
        <f t="shared" si="3"/>
        <v>2.9252956458430956E-3</v>
      </c>
    </row>
    <row r="15" spans="1:15" s="13" customFormat="1" ht="21" customHeight="1">
      <c r="A15" s="5" t="s">
        <v>30</v>
      </c>
      <c r="B15" s="6" t="s">
        <v>31</v>
      </c>
      <c r="C15" s="7">
        <f>SUM(C16:C16)</f>
        <v>704</v>
      </c>
      <c r="D15" s="7">
        <f>SUM(D16:D16)</f>
        <v>412.24</v>
      </c>
      <c r="E15" s="8">
        <f t="shared" si="0"/>
        <v>0.58556818181818182</v>
      </c>
      <c r="F15" s="8">
        <f>(D15/D6)</f>
        <v>8.5104627762321191E-4</v>
      </c>
      <c r="G15" s="7">
        <f>SUM(G16:G16)</f>
        <v>1083.3</v>
      </c>
      <c r="H15" s="7">
        <f>SUM(H16:H16)</f>
        <v>660.4</v>
      </c>
      <c r="I15" s="8">
        <f t="shared" si="1"/>
        <v>0.60961875750023076</v>
      </c>
      <c r="J15" s="8">
        <f>(H15/H6)</f>
        <v>1.334676821770705E-3</v>
      </c>
      <c r="K15" s="8">
        <f t="shared" si="2"/>
        <v>0.62422774076317389</v>
      </c>
      <c r="L15" s="8">
        <f t="shared" si="3"/>
        <v>-2.4050575682048936E-2</v>
      </c>
    </row>
    <row r="16" spans="1:15" s="13" customFormat="1" ht="21" customHeight="1">
      <c r="A16" s="1" t="s">
        <v>32</v>
      </c>
      <c r="B16" s="2" t="s">
        <v>33</v>
      </c>
      <c r="C16" s="3">
        <v>704</v>
      </c>
      <c r="D16" s="3">
        <v>412.24</v>
      </c>
      <c r="E16" s="4">
        <f t="shared" si="0"/>
        <v>0.58556818181818182</v>
      </c>
      <c r="F16" s="4">
        <f>(D16/D6)</f>
        <v>8.5104627762321191E-4</v>
      </c>
      <c r="G16" s="3">
        <v>1083.3</v>
      </c>
      <c r="H16" s="3">
        <v>660.4</v>
      </c>
      <c r="I16" s="4">
        <f t="shared" si="1"/>
        <v>0.60961875750023076</v>
      </c>
      <c r="J16" s="4">
        <f>(H16/H6)</f>
        <v>1.334676821770705E-3</v>
      </c>
      <c r="K16" s="4">
        <f t="shared" si="2"/>
        <v>0.62422774076317389</v>
      </c>
      <c r="L16" s="4">
        <f t="shared" si="3"/>
        <v>-2.4050575682048936E-2</v>
      </c>
    </row>
    <row r="17" spans="1:12" s="13" customFormat="1" ht="41.1" customHeight="1">
      <c r="A17" s="5" t="s">
        <v>34</v>
      </c>
      <c r="B17" s="6" t="s">
        <v>35</v>
      </c>
      <c r="C17" s="7">
        <f>SUM(C18:C19)</f>
        <v>16494.89</v>
      </c>
      <c r="D17" s="7">
        <f>SUM(D18:D19)</f>
        <v>9830.3499999999985</v>
      </c>
      <c r="E17" s="8">
        <f t="shared" si="0"/>
        <v>0.59596335592416794</v>
      </c>
      <c r="F17" s="8">
        <f>(D17/D6)</f>
        <v>2.0294204286904084E-2</v>
      </c>
      <c r="G17" s="7">
        <f>SUM(G18:G19)</f>
        <v>13350.41</v>
      </c>
      <c r="H17" s="7">
        <f>SUM(H18:H19)</f>
        <v>8712.52</v>
      </c>
      <c r="I17" s="8">
        <f t="shared" si="1"/>
        <v>0.65260317847916283</v>
      </c>
      <c r="J17" s="8">
        <f>(H17/H6)</f>
        <v>1.7608114026671267E-2</v>
      </c>
      <c r="K17" s="8">
        <f t="shared" si="2"/>
        <v>1.1283015706133241</v>
      </c>
      <c r="L17" s="15">
        <f t="shared" si="3"/>
        <v>-5.663982255499489E-2</v>
      </c>
    </row>
    <row r="18" spans="1:12" s="13" customFormat="1" ht="41.1" customHeight="1">
      <c r="A18" s="1" t="s">
        <v>36</v>
      </c>
      <c r="B18" s="2" t="s">
        <v>37</v>
      </c>
      <c r="C18" s="3">
        <v>5664.47</v>
      </c>
      <c r="D18" s="3">
        <v>4226.1899999999996</v>
      </c>
      <c r="E18" s="4">
        <f t="shared" si="0"/>
        <v>0.74608745390124753</v>
      </c>
      <c r="F18" s="4">
        <f>(D18/D6)</f>
        <v>8.7247313895508476E-3</v>
      </c>
      <c r="G18" s="3">
        <v>5456.93</v>
      </c>
      <c r="H18" s="3">
        <v>4063.49</v>
      </c>
      <c r="I18" s="4">
        <f t="shared" si="1"/>
        <v>0.74464763154374336</v>
      </c>
      <c r="J18" s="4">
        <f>(H18/H6)</f>
        <v>8.2123651097774711E-3</v>
      </c>
      <c r="K18" s="4">
        <f t="shared" si="2"/>
        <v>1.0400394734575451</v>
      </c>
      <c r="L18" s="14">
        <f t="shared" si="3"/>
        <v>1.4398223575041724E-3</v>
      </c>
    </row>
    <row r="19" spans="1:12" s="13" customFormat="1" ht="21" customHeight="1">
      <c r="A19" s="1" t="s">
        <v>38</v>
      </c>
      <c r="B19" s="2" t="s">
        <v>39</v>
      </c>
      <c r="C19" s="3">
        <v>10830.42</v>
      </c>
      <c r="D19" s="3">
        <v>5604.16</v>
      </c>
      <c r="E19" s="4">
        <f t="shared" si="0"/>
        <v>0.51744623015543256</v>
      </c>
      <c r="F19" s="4">
        <f>(D19/D6)</f>
        <v>1.1569472897353238E-2</v>
      </c>
      <c r="G19" s="3">
        <v>7893.48</v>
      </c>
      <c r="H19" s="3">
        <v>4649.03</v>
      </c>
      <c r="I19" s="4">
        <f t="shared" si="1"/>
        <v>0.58897089750021536</v>
      </c>
      <c r="J19" s="4">
        <f>(H19/H6)</f>
        <v>9.3957489168937924E-3</v>
      </c>
      <c r="K19" s="4">
        <f t="shared" si="2"/>
        <v>1.2054471577942065</v>
      </c>
      <c r="L19" s="4">
        <f t="shared" si="3"/>
        <v>-7.15246673447828E-2</v>
      </c>
    </row>
    <row r="20" spans="1:12" s="13" customFormat="1" ht="21" customHeight="1">
      <c r="A20" s="5" t="s">
        <v>40</v>
      </c>
      <c r="B20" s="6" t="s">
        <v>41</v>
      </c>
      <c r="C20" s="7">
        <f>SUM(C21:C26)</f>
        <v>56213.409999999996</v>
      </c>
      <c r="D20" s="7">
        <f>SUM(D21:D26)</f>
        <v>35281.910000000003</v>
      </c>
      <c r="E20" s="8">
        <f t="shared" si="0"/>
        <v>0.62764222985227203</v>
      </c>
      <c r="F20" s="8">
        <f>(D20/D6)</f>
        <v>7.2837517399905821E-2</v>
      </c>
      <c r="G20" s="7">
        <f>SUM(G21:G26)</f>
        <v>62965.82</v>
      </c>
      <c r="H20" s="7">
        <f>SUM(H21:H26)</f>
        <v>33836.99</v>
      </c>
      <c r="I20" s="8">
        <f t="shared" si="1"/>
        <v>0.53738663293831479</v>
      </c>
      <c r="J20" s="8">
        <f>(H20/H6)</f>
        <v>6.83849882972246E-2</v>
      </c>
      <c r="K20" s="8">
        <f t="shared" si="2"/>
        <v>1.042702379851163</v>
      </c>
      <c r="L20" s="15">
        <f t="shared" si="3"/>
        <v>9.0255596913957237E-2</v>
      </c>
    </row>
    <row r="21" spans="1:12" s="13" customFormat="1" ht="21" customHeight="1">
      <c r="A21" s="1" t="s">
        <v>42</v>
      </c>
      <c r="B21" s="2" t="s">
        <v>43</v>
      </c>
      <c r="C21" s="3"/>
      <c r="D21" s="3"/>
      <c r="E21" s="4" t="e">
        <f t="shared" si="0"/>
        <v>#DIV/0!</v>
      </c>
      <c r="F21" s="4">
        <f>(D21/D6)</f>
        <v>0</v>
      </c>
      <c r="G21" s="3">
        <v>528.72</v>
      </c>
      <c r="H21" s="3">
        <v>307.14999999999998</v>
      </c>
      <c r="I21" s="4">
        <f t="shared" si="1"/>
        <v>0.58093130579512775</v>
      </c>
      <c r="J21" s="4">
        <f>(H21/H6)</f>
        <v>6.2075406693953969E-4</v>
      </c>
      <c r="K21" s="4">
        <f t="shared" si="2"/>
        <v>0</v>
      </c>
      <c r="L21" s="14" t="e">
        <f t="shared" si="3"/>
        <v>#DIV/0!</v>
      </c>
    </row>
    <row r="22" spans="1:12" s="13" customFormat="1" ht="21" customHeight="1">
      <c r="A22" s="1" t="s">
        <v>44</v>
      </c>
      <c r="B22" s="2" t="s">
        <v>45</v>
      </c>
      <c r="C22" s="3">
        <v>8212.7900000000009</v>
      </c>
      <c r="D22" s="3">
        <v>6849.65</v>
      </c>
      <c r="E22" s="4">
        <f>(D22/C22)</f>
        <v>0.83402229936477112</v>
      </c>
      <c r="F22" s="4">
        <f>(D22/D7)</f>
        <v>0.11780296730740422</v>
      </c>
      <c r="G22" s="3">
        <v>5699.42</v>
      </c>
      <c r="H22" s="3">
        <v>4206.71</v>
      </c>
      <c r="I22" s="4">
        <f t="shared" si="1"/>
        <v>0.73809440258833359</v>
      </c>
      <c r="J22" s="4">
        <f>(H22/H6)</f>
        <v>8.501814556194795E-3</v>
      </c>
      <c r="K22" s="4">
        <f>(D22/H22)</f>
        <v>1.6282676961330824</v>
      </c>
      <c r="L22" s="14">
        <f t="shared" si="3"/>
        <v>9.5927896776437538E-2</v>
      </c>
    </row>
    <row r="23" spans="1:12" s="13" customFormat="1" ht="21" customHeight="1">
      <c r="A23" s="1" t="s">
        <v>46</v>
      </c>
      <c r="B23" s="2" t="s">
        <v>47</v>
      </c>
      <c r="C23" s="3">
        <v>800</v>
      </c>
      <c r="D23" s="3">
        <v>650</v>
      </c>
      <c r="E23" s="4">
        <f t="shared" si="0"/>
        <v>0.8125</v>
      </c>
      <c r="F23" s="4">
        <f>(D23/D6)</f>
        <v>1.3418884156197548E-3</v>
      </c>
      <c r="G23" s="3">
        <v>200</v>
      </c>
      <c r="H23" s="3">
        <v>50</v>
      </c>
      <c r="I23" s="4">
        <f t="shared" si="1"/>
        <v>0.25</v>
      </c>
      <c r="J23" s="4">
        <f>(H23/H6)</f>
        <v>1.0105063762649191E-4</v>
      </c>
      <c r="K23" s="4">
        <f t="shared" si="2"/>
        <v>13</v>
      </c>
      <c r="L23" s="14">
        <f t="shared" si="3"/>
        <v>0.5625</v>
      </c>
    </row>
    <row r="24" spans="1:12" s="13" customFormat="1" ht="21" customHeight="1">
      <c r="A24" s="1" t="s">
        <v>48</v>
      </c>
      <c r="B24" s="2" t="s">
        <v>49</v>
      </c>
      <c r="C24" s="3">
        <v>38596.58</v>
      </c>
      <c r="D24" s="3">
        <v>22812.03</v>
      </c>
      <c r="E24" s="4">
        <f t="shared" si="0"/>
        <v>0.59103759970442971</v>
      </c>
      <c r="F24" s="4">
        <f>(D24/D6)</f>
        <v>4.7094151990415868E-2</v>
      </c>
      <c r="G24" s="3">
        <v>45359.8</v>
      </c>
      <c r="H24" s="3">
        <v>22689.3</v>
      </c>
      <c r="I24" s="4">
        <f t="shared" si="1"/>
        <v>0.50020723195428551</v>
      </c>
      <c r="J24" s="4">
        <f>(H24/H6)</f>
        <v>4.5855364645975255E-2</v>
      </c>
      <c r="K24" s="4">
        <f t="shared" si="2"/>
        <v>1.0054091576205524</v>
      </c>
      <c r="L24" s="4">
        <f t="shared" si="3"/>
        <v>9.0830367750144192E-2</v>
      </c>
    </row>
    <row r="25" spans="1:12" s="13" customFormat="1" ht="21" customHeight="1">
      <c r="A25" s="1" t="s">
        <v>50</v>
      </c>
      <c r="B25" s="2" t="s">
        <v>51</v>
      </c>
      <c r="C25" s="3">
        <v>579.09</v>
      </c>
      <c r="D25" s="3">
        <v>401.47</v>
      </c>
      <c r="E25" s="4">
        <f t="shared" si="0"/>
        <v>0.69327738348097878</v>
      </c>
      <c r="F25" s="4">
        <f>(D25/D6)</f>
        <v>8.2881221879825074E-4</v>
      </c>
      <c r="G25" s="3">
        <v>1259.5</v>
      </c>
      <c r="H25" s="3">
        <v>856.95</v>
      </c>
      <c r="I25" s="4">
        <f t="shared" si="1"/>
        <v>0.68038904327113936</v>
      </c>
      <c r="J25" s="4">
        <f>(H25/H6)</f>
        <v>1.7319068782804448E-3</v>
      </c>
      <c r="K25" s="4">
        <f t="shared" si="2"/>
        <v>0.46848707625882491</v>
      </c>
      <c r="L25" s="4">
        <f t="shared" si="3"/>
        <v>1.2888340209839422E-2</v>
      </c>
    </row>
    <row r="26" spans="1:12" s="13" customFormat="1" ht="21" customHeight="1">
      <c r="A26" s="1" t="s">
        <v>52</v>
      </c>
      <c r="B26" s="2" t="s">
        <v>53</v>
      </c>
      <c r="C26" s="3">
        <v>8024.95</v>
      </c>
      <c r="D26" s="3">
        <v>4568.76</v>
      </c>
      <c r="E26" s="4">
        <f t="shared" si="0"/>
        <v>0.56931943501205617</v>
      </c>
      <c r="F26" s="4">
        <f>(D26/D6)</f>
        <v>9.4319478734567856E-3</v>
      </c>
      <c r="G26" s="3">
        <v>9918.3799999999992</v>
      </c>
      <c r="H26" s="3">
        <v>5726.88</v>
      </c>
      <c r="I26" s="4">
        <f t="shared" si="1"/>
        <v>0.57740074487970827</v>
      </c>
      <c r="J26" s="4">
        <f>(H26/H6)</f>
        <v>1.157409751220808E-2</v>
      </c>
      <c r="K26" s="4">
        <f t="shared" si="2"/>
        <v>0.79777470455116928</v>
      </c>
      <c r="L26" s="4">
        <f t="shared" si="3"/>
        <v>-8.0813098676520978E-3</v>
      </c>
    </row>
    <row r="27" spans="1:12" s="13" customFormat="1" ht="21" customHeight="1">
      <c r="A27" s="5" t="s">
        <v>54</v>
      </c>
      <c r="B27" s="6" t="s">
        <v>55</v>
      </c>
      <c r="C27" s="7">
        <f>SUM(C28:C31)</f>
        <v>160906.23000000001</v>
      </c>
      <c r="D27" s="7">
        <f>SUM(D28:D31)</f>
        <v>53192.93</v>
      </c>
      <c r="E27" s="8">
        <f t="shared" si="0"/>
        <v>0.33058340873439146</v>
      </c>
      <c r="F27" s="8">
        <f>(D27/D6)</f>
        <v>0.10981381009211157</v>
      </c>
      <c r="G27" s="7">
        <f>SUM(G28:G31)</f>
        <v>246376.02</v>
      </c>
      <c r="H27" s="7">
        <f>SUM(H28:H31)</f>
        <v>77803.899999999994</v>
      </c>
      <c r="I27" s="8">
        <f t="shared" si="1"/>
        <v>0.31579331462534382</v>
      </c>
      <c r="J27" s="8">
        <f>(H27/H6)</f>
        <v>0.15724267409655626</v>
      </c>
      <c r="K27" s="8">
        <f t="shared" si="2"/>
        <v>0.68367948136275947</v>
      </c>
      <c r="L27" s="8">
        <f t="shared" si="3"/>
        <v>1.4790094109047636E-2</v>
      </c>
    </row>
    <row r="28" spans="1:12" s="13" customFormat="1" ht="21" customHeight="1">
      <c r="A28" s="1" t="s">
        <v>56</v>
      </c>
      <c r="B28" s="2" t="s">
        <v>57</v>
      </c>
      <c r="C28" s="3">
        <v>126813.77</v>
      </c>
      <c r="D28" s="3">
        <v>27024.84</v>
      </c>
      <c r="E28" s="4">
        <f t="shared" si="0"/>
        <v>0.21310651043652434</v>
      </c>
      <c r="F28" s="4">
        <f>(D28/D6)</f>
        <v>5.5791261123042113E-2</v>
      </c>
      <c r="G28" s="3">
        <v>202314.68</v>
      </c>
      <c r="H28" s="3">
        <v>45809.31</v>
      </c>
      <c r="I28" s="4">
        <f t="shared" si="1"/>
        <v>0.22642603097313552</v>
      </c>
      <c r="J28" s="4">
        <f>(H28/H6)</f>
        <v>9.2581199694592636E-2</v>
      </c>
      <c r="K28" s="4">
        <f t="shared" si="2"/>
        <v>0.58994208819124327</v>
      </c>
      <c r="L28" s="4">
        <f t="shared" si="3"/>
        <v>-1.3319520536611174E-2</v>
      </c>
    </row>
    <row r="29" spans="1:12" s="13" customFormat="1" ht="21" customHeight="1">
      <c r="A29" s="1" t="s">
        <v>58</v>
      </c>
      <c r="B29" s="2" t="s">
        <v>59</v>
      </c>
      <c r="C29" s="3">
        <v>4836.1000000000004</v>
      </c>
      <c r="D29" s="3">
        <v>3053.19</v>
      </c>
      <c r="E29" s="4">
        <f t="shared" si="0"/>
        <v>0.63133309898471901</v>
      </c>
      <c r="F29" s="4">
        <f>(D29/D6)</f>
        <v>6.3031389102862758E-3</v>
      </c>
      <c r="G29" s="3">
        <v>8910.01</v>
      </c>
      <c r="H29" s="3">
        <v>6136.09</v>
      </c>
      <c r="I29" s="4">
        <f t="shared" si="1"/>
        <v>0.68867375008557785</v>
      </c>
      <c r="J29" s="4">
        <f>(H29/H6)</f>
        <v>1.2401116140670814E-2</v>
      </c>
      <c r="K29" s="4">
        <f t="shared" si="2"/>
        <v>0.49757907722996242</v>
      </c>
      <c r="L29" s="4">
        <f t="shared" si="3"/>
        <v>-5.7340651100858842E-2</v>
      </c>
    </row>
    <row r="30" spans="1:12" s="13" customFormat="1" ht="21" customHeight="1">
      <c r="A30" s="1" t="s">
        <v>60</v>
      </c>
      <c r="B30" s="2" t="s">
        <v>61</v>
      </c>
      <c r="C30" s="3">
        <v>28487.79</v>
      </c>
      <c r="D30" s="3">
        <v>22969.439999999999</v>
      </c>
      <c r="E30" s="4">
        <f t="shared" si="0"/>
        <v>0.80629069506620199</v>
      </c>
      <c r="F30" s="4">
        <f>(D30/D6)</f>
        <v>4.7419116075804645E-2</v>
      </c>
      <c r="G30" s="3">
        <v>34065.43</v>
      </c>
      <c r="H30" s="3">
        <v>25689.5</v>
      </c>
      <c r="I30" s="4">
        <f t="shared" si="1"/>
        <v>0.75412228760946209</v>
      </c>
      <c r="J30" s="4">
        <f>(H30/H6)</f>
        <v>5.1918807106115274E-2</v>
      </c>
      <c r="K30" s="4">
        <f t="shared" si="2"/>
        <v>0.89411783024192759</v>
      </c>
      <c r="L30" s="14">
        <f t="shared" si="3"/>
        <v>5.2168407456739896E-2</v>
      </c>
    </row>
    <row r="31" spans="1:12" s="13" customFormat="1" ht="21" customHeight="1">
      <c r="A31" s="1" t="s">
        <v>62</v>
      </c>
      <c r="B31" s="2" t="s">
        <v>63</v>
      </c>
      <c r="C31" s="3">
        <v>768.57</v>
      </c>
      <c r="D31" s="3">
        <v>145.46</v>
      </c>
      <c r="E31" s="4">
        <f t="shared" si="0"/>
        <v>0.18926057483378222</v>
      </c>
      <c r="F31" s="4">
        <f>(D31/D6)</f>
        <v>3.0029398297853774E-4</v>
      </c>
      <c r="G31" s="3">
        <v>1085.9000000000001</v>
      </c>
      <c r="H31" s="3">
        <v>169</v>
      </c>
      <c r="I31" s="4">
        <f t="shared" si="1"/>
        <v>0.15563127359793719</v>
      </c>
      <c r="J31" s="4">
        <f>(H31/H6)</f>
        <v>3.4155115517754263E-4</v>
      </c>
      <c r="K31" s="4">
        <f t="shared" si="2"/>
        <v>0.86071005917159771</v>
      </c>
      <c r="L31" s="14">
        <f t="shared" si="3"/>
        <v>3.3629301235845038E-2</v>
      </c>
    </row>
    <row r="32" spans="1:12" s="13" customFormat="1" ht="21" customHeight="1">
      <c r="A32" s="16" t="s">
        <v>109</v>
      </c>
      <c r="B32" s="17">
        <v>600</v>
      </c>
      <c r="C32" s="7">
        <f>SUM(C33:C33)</f>
        <v>1053.58</v>
      </c>
      <c r="D32" s="7">
        <f>SUM(D33:D33)</f>
        <v>0</v>
      </c>
      <c r="E32" s="4">
        <f t="shared" si="0"/>
        <v>0</v>
      </c>
      <c r="F32" s="4">
        <f>(D32/D7)</f>
        <v>0</v>
      </c>
      <c r="G32" s="7">
        <f>SUM(G33:G33)</f>
        <v>1723.92</v>
      </c>
      <c r="H32" s="7">
        <f>SUM(H33:H33)</f>
        <v>980.36</v>
      </c>
      <c r="I32" s="4">
        <f t="shared" si="1"/>
        <v>0.56868068123810844</v>
      </c>
      <c r="J32" s="4">
        <f>(H32/H7)</f>
        <v>1.6602446132567915E-2</v>
      </c>
      <c r="K32" s="4">
        <f t="shared" si="2"/>
        <v>0</v>
      </c>
      <c r="L32" s="14">
        <f t="shared" si="3"/>
        <v>-0.56868068123810844</v>
      </c>
    </row>
    <row r="33" spans="1:12" s="13" customFormat="1" ht="21" customHeight="1">
      <c r="A33" s="1" t="s">
        <v>110</v>
      </c>
      <c r="B33" s="2">
        <v>602</v>
      </c>
      <c r="C33" s="3">
        <v>1053.58</v>
      </c>
      <c r="D33" s="3"/>
      <c r="E33" s="4">
        <f t="shared" si="0"/>
        <v>0</v>
      </c>
      <c r="F33" s="4">
        <f>(D33/D8)</f>
        <v>0</v>
      </c>
      <c r="G33" s="3">
        <v>1723.92</v>
      </c>
      <c r="H33" s="3">
        <v>980.36</v>
      </c>
      <c r="I33" s="4">
        <f t="shared" si="1"/>
        <v>0.56868068123810844</v>
      </c>
      <c r="J33" s="4">
        <f>(H33/H8)</f>
        <v>0.18322636593689609</v>
      </c>
      <c r="K33" s="4">
        <f t="shared" si="2"/>
        <v>0</v>
      </c>
      <c r="L33" s="14">
        <f t="shared" si="3"/>
        <v>-0.56868068123810844</v>
      </c>
    </row>
    <row r="34" spans="1:12" s="13" customFormat="1" ht="21" customHeight="1">
      <c r="A34" s="5" t="s">
        <v>64</v>
      </c>
      <c r="B34" s="6" t="s">
        <v>65</v>
      </c>
      <c r="C34" s="7">
        <f>SUM(C35:C39)</f>
        <v>351105.11000000004</v>
      </c>
      <c r="D34" s="7">
        <f>SUM(D35:D39)</f>
        <v>257244.05</v>
      </c>
      <c r="E34" s="8">
        <f t="shared" si="0"/>
        <v>0.73266962705270777</v>
      </c>
      <c r="F34" s="8">
        <f>(D34/D6)</f>
        <v>0.53106586258785993</v>
      </c>
      <c r="G34" s="7">
        <f>SUM(G35:G39)</f>
        <v>351265.77999999997</v>
      </c>
      <c r="H34" s="7">
        <f>SUM(H35:H39)</f>
        <v>244177.4</v>
      </c>
      <c r="I34" s="8">
        <f t="shared" si="1"/>
        <v>0.69513574593004768</v>
      </c>
      <c r="J34" s="8">
        <f>(H34/H6)</f>
        <v>0.49348563927957928</v>
      </c>
      <c r="K34" s="8">
        <f t="shared" si="2"/>
        <v>1.0535129377247854</v>
      </c>
      <c r="L34" s="15">
        <f t="shared" si="3"/>
        <v>3.7533881122660095E-2</v>
      </c>
    </row>
    <row r="35" spans="1:12" s="13" customFormat="1" ht="21" customHeight="1">
      <c r="A35" s="1" t="s">
        <v>66</v>
      </c>
      <c r="B35" s="2" t="s">
        <v>67</v>
      </c>
      <c r="C35" s="3">
        <v>105987.78</v>
      </c>
      <c r="D35" s="3">
        <v>80743.61</v>
      </c>
      <c r="E35" s="4">
        <f t="shared" ref="E35:E56" si="4">(D35/C35)</f>
        <v>0.76181999472014605</v>
      </c>
      <c r="F35" s="4">
        <f>(D35/D6)</f>
        <v>0.16669063829895289</v>
      </c>
      <c r="G35" s="3">
        <v>109433.7</v>
      </c>
      <c r="H35" s="3">
        <v>83267.02</v>
      </c>
      <c r="I35" s="4">
        <f t="shared" ref="I35:I55" si="5">(H35/G35)</f>
        <v>0.76089010971940096</v>
      </c>
      <c r="J35" s="4">
        <f>(H35/H6)</f>
        <v>0.1682837092851571</v>
      </c>
      <c r="K35" s="4">
        <f t="shared" ref="K35:K55" si="6">(D35/H35)</f>
        <v>0.96969496446492254</v>
      </c>
      <c r="L35" s="14">
        <f t="shared" ref="L35:L55" si="7">(E35-I35)</f>
        <v>9.2988500074508984E-4</v>
      </c>
    </row>
    <row r="36" spans="1:12" s="13" customFormat="1" ht="21" customHeight="1">
      <c r="A36" s="1" t="s">
        <v>68</v>
      </c>
      <c r="B36" s="2" t="s">
        <v>69</v>
      </c>
      <c r="C36" s="3">
        <v>195116.01</v>
      </c>
      <c r="D36" s="3">
        <v>141413.45000000001</v>
      </c>
      <c r="E36" s="4">
        <f t="shared" si="4"/>
        <v>0.72476599946872633</v>
      </c>
      <c r="F36" s="4">
        <f>(D36/D6)</f>
        <v>0.29194010825818989</v>
      </c>
      <c r="G36" s="3">
        <v>189675.16</v>
      </c>
      <c r="H36" s="3">
        <v>128415.15</v>
      </c>
      <c r="I36" s="4">
        <f t="shared" si="5"/>
        <v>0.67702671240662193</v>
      </c>
      <c r="J36" s="4">
        <f>(H36/H6)</f>
        <v>0.25952865576803202</v>
      </c>
      <c r="K36" s="4">
        <f t="shared" si="6"/>
        <v>1.1012209229206991</v>
      </c>
      <c r="L36" s="14">
        <f t="shared" si="7"/>
        <v>4.7739287062104396E-2</v>
      </c>
    </row>
    <row r="37" spans="1:12" s="13" customFormat="1" ht="21" customHeight="1">
      <c r="A37" s="1" t="s">
        <v>108</v>
      </c>
      <c r="B37" s="2">
        <v>703</v>
      </c>
      <c r="C37" s="3">
        <v>15819.25</v>
      </c>
      <c r="D37" s="3">
        <v>11349.19</v>
      </c>
      <c r="E37" s="4">
        <f t="shared" si="4"/>
        <v>0.71742908165684216</v>
      </c>
      <c r="F37" s="4">
        <f>(D37/D7)</f>
        <v>0.19518782106173588</v>
      </c>
      <c r="G37" s="3">
        <v>16045.5</v>
      </c>
      <c r="H37" s="3">
        <v>11276.89</v>
      </c>
      <c r="I37" s="4">
        <f t="shared" si="5"/>
        <v>0.70280701754385966</v>
      </c>
      <c r="J37" s="4">
        <f>(H37/H7)</f>
        <v>0.1909747019134744</v>
      </c>
      <c r="K37" s="4">
        <f t="shared" si="6"/>
        <v>1.0064113421342233</v>
      </c>
      <c r="L37" s="14">
        <f t="shared" si="7"/>
        <v>1.4622064112982502E-2</v>
      </c>
    </row>
    <row r="38" spans="1:12" s="13" customFormat="1" ht="21" customHeight="1">
      <c r="A38" s="1" t="s">
        <v>70</v>
      </c>
      <c r="B38" s="2" t="s">
        <v>71</v>
      </c>
      <c r="C38" s="3">
        <v>8200.2099999999991</v>
      </c>
      <c r="D38" s="3">
        <v>6549.38</v>
      </c>
      <c r="E38" s="4">
        <f t="shared" si="4"/>
        <v>0.79868442393548467</v>
      </c>
      <c r="F38" s="4">
        <f>(D38/D6)</f>
        <v>1.3520826386910323E-2</v>
      </c>
      <c r="G38" s="3">
        <v>6045.62</v>
      </c>
      <c r="H38" s="3">
        <v>3769.27</v>
      </c>
      <c r="I38" s="4">
        <f t="shared" si="5"/>
        <v>0.62347120725417737</v>
      </c>
      <c r="J38" s="4">
        <f>(H38/H6)</f>
        <v>7.6177427377281427E-3</v>
      </c>
      <c r="K38" s="4">
        <f t="shared" si="6"/>
        <v>1.7375725273063485</v>
      </c>
      <c r="L38" s="4">
        <f t="shared" si="7"/>
        <v>0.17521321668130729</v>
      </c>
    </row>
    <row r="39" spans="1:12" s="13" customFormat="1" ht="21" customHeight="1">
      <c r="A39" s="1" t="s">
        <v>72</v>
      </c>
      <c r="B39" s="2" t="s">
        <v>73</v>
      </c>
      <c r="C39" s="3">
        <v>25981.86</v>
      </c>
      <c r="D39" s="3">
        <v>17188.419999999998</v>
      </c>
      <c r="E39" s="4">
        <f t="shared" si="4"/>
        <v>0.66155463850548024</v>
      </c>
      <c r="F39" s="4">
        <f>(D39/D6)</f>
        <v>3.5484525662779848E-2</v>
      </c>
      <c r="G39" s="3">
        <v>30065.8</v>
      </c>
      <c r="H39" s="3">
        <v>17449.07</v>
      </c>
      <c r="I39" s="4">
        <f t="shared" si="5"/>
        <v>0.58036273772858193</v>
      </c>
      <c r="J39" s="4">
        <f>(H39/H6)</f>
        <v>3.5264792989785819E-2</v>
      </c>
      <c r="K39" s="4">
        <f t="shared" si="6"/>
        <v>0.98506224113949903</v>
      </c>
      <c r="L39" s="14">
        <f t="shared" si="7"/>
        <v>8.1191900776898307E-2</v>
      </c>
    </row>
    <row r="40" spans="1:12" s="13" customFormat="1" ht="21" customHeight="1">
      <c r="A40" s="5" t="s">
        <v>74</v>
      </c>
      <c r="B40" s="6" t="s">
        <v>75</v>
      </c>
      <c r="C40" s="7">
        <f>SUM(C41:C43)</f>
        <v>79612.12</v>
      </c>
      <c r="D40" s="7">
        <f>SUM(D41:D43)</f>
        <v>57902.04</v>
      </c>
      <c r="E40" s="8">
        <f t="shared" si="4"/>
        <v>0.72730182288827383</v>
      </c>
      <c r="F40" s="8">
        <f>(D40/D6)</f>
        <v>0.11953550264115641</v>
      </c>
      <c r="G40" s="7">
        <f>SUM(G41:G43)</f>
        <v>81466.66</v>
      </c>
      <c r="H40" s="7">
        <f>SUM(H41:H43)</f>
        <v>52184.53</v>
      </c>
      <c r="I40" s="8">
        <f t="shared" si="5"/>
        <v>0.64056302295933076</v>
      </c>
      <c r="J40" s="8">
        <f>(H40/H6)</f>
        <v>0.1054656006147759</v>
      </c>
      <c r="K40" s="8">
        <f t="shared" si="6"/>
        <v>1.1095633131121427</v>
      </c>
      <c r="L40" s="15">
        <f t="shared" si="7"/>
        <v>8.6738799928943067E-2</v>
      </c>
    </row>
    <row r="41" spans="1:12" s="13" customFormat="1" ht="21" customHeight="1">
      <c r="A41" s="1" t="s">
        <v>76</v>
      </c>
      <c r="B41" s="2" t="s">
        <v>77</v>
      </c>
      <c r="C41" s="3">
        <v>54848.45</v>
      </c>
      <c r="D41" s="3">
        <v>41201.56</v>
      </c>
      <c r="E41" s="4">
        <f t="shared" si="4"/>
        <v>0.75118914025829353</v>
      </c>
      <c r="F41" s="4">
        <f>(D41/D6)</f>
        <v>8.5058301645326559E-2</v>
      </c>
      <c r="G41" s="3">
        <v>51516.160000000003</v>
      </c>
      <c r="H41" s="3">
        <v>38086.99</v>
      </c>
      <c r="I41" s="4">
        <f t="shared" si="5"/>
        <v>0.73932121493527458</v>
      </c>
      <c r="J41" s="4">
        <f>(H41/H6)</f>
        <v>7.697429249547641E-2</v>
      </c>
      <c r="K41" s="4">
        <f t="shared" si="6"/>
        <v>1.0817751678460283</v>
      </c>
      <c r="L41" s="14">
        <f t="shared" si="7"/>
        <v>1.1867925323018946E-2</v>
      </c>
    </row>
    <row r="42" spans="1:12" s="13" customFormat="1" ht="21" customHeight="1">
      <c r="A42" s="1" t="s">
        <v>78</v>
      </c>
      <c r="B42" s="2" t="s">
        <v>79</v>
      </c>
      <c r="C42" s="3">
        <v>314.5</v>
      </c>
      <c r="D42" s="3">
        <v>217.01</v>
      </c>
      <c r="E42" s="4">
        <f t="shared" si="4"/>
        <v>0.69001589825119236</v>
      </c>
      <c r="F42" s="4">
        <f>(D42/D6)</f>
        <v>4.4800493088252764E-4</v>
      </c>
      <c r="G42" s="3">
        <v>382.5</v>
      </c>
      <c r="H42" s="3">
        <v>156.88</v>
      </c>
      <c r="I42" s="4">
        <f t="shared" si="5"/>
        <v>0.41014379084967317</v>
      </c>
      <c r="J42" s="4">
        <f>(H42/H6)</f>
        <v>3.17056480616881E-4</v>
      </c>
      <c r="K42" s="4">
        <f t="shared" si="6"/>
        <v>1.3832865884752676</v>
      </c>
      <c r="L42" s="14">
        <f t="shared" si="7"/>
        <v>0.27987210740151919</v>
      </c>
    </row>
    <row r="43" spans="1:12" s="13" customFormat="1" ht="21" customHeight="1">
      <c r="A43" s="1" t="s">
        <v>80</v>
      </c>
      <c r="B43" s="2" t="s">
        <v>81</v>
      </c>
      <c r="C43" s="3">
        <v>24449.17</v>
      </c>
      <c r="D43" s="3">
        <v>16483.47</v>
      </c>
      <c r="E43" s="4">
        <f t="shared" si="4"/>
        <v>0.67419343887747529</v>
      </c>
      <c r="F43" s="4">
        <f>(D43/D6)</f>
        <v>3.4029196064947323E-2</v>
      </c>
      <c r="G43" s="3">
        <v>29568</v>
      </c>
      <c r="H43" s="3">
        <v>13940.66</v>
      </c>
      <c r="I43" s="4">
        <f t="shared" si="5"/>
        <v>0.4714779491341991</v>
      </c>
      <c r="J43" s="4">
        <f>(H43/H6)</f>
        <v>2.8174251638682611E-2</v>
      </c>
      <c r="K43" s="4">
        <f t="shared" si="6"/>
        <v>1.182402411363594</v>
      </c>
      <c r="L43" s="14">
        <f t="shared" si="7"/>
        <v>0.20271548974327619</v>
      </c>
    </row>
    <row r="44" spans="1:12" s="13" customFormat="1" ht="21" customHeight="1">
      <c r="A44" s="5" t="s">
        <v>82</v>
      </c>
      <c r="B44" s="6" t="s">
        <v>83</v>
      </c>
      <c r="C44" s="7">
        <f>SUM(C45:C48)</f>
        <v>22330.649999999998</v>
      </c>
      <c r="D44" s="7">
        <f>SUM(D45:D48)</f>
        <v>7499.9100000000008</v>
      </c>
      <c r="E44" s="8">
        <f t="shared" si="4"/>
        <v>0.33585721866582485</v>
      </c>
      <c r="F44" s="8">
        <f>(D44/D6)</f>
        <v>1.5483142072601163E-2</v>
      </c>
      <c r="G44" s="7">
        <f>SUM(G45:G48)</f>
        <v>18345.03</v>
      </c>
      <c r="H44" s="7">
        <f>SUM(H45:H48)</f>
        <v>13331.819999999998</v>
      </c>
      <c r="I44" s="8">
        <f t="shared" si="5"/>
        <v>0.72672653029185552</v>
      </c>
      <c r="J44" s="8">
        <f>(H44/H6)</f>
        <v>2.6943778234432343E-2</v>
      </c>
      <c r="K44" s="8">
        <f t="shared" si="6"/>
        <v>0.56255710023087635</v>
      </c>
      <c r="L44" s="8">
        <f t="shared" si="7"/>
        <v>-0.39086931162603067</v>
      </c>
    </row>
    <row r="45" spans="1:12" s="13" customFormat="1" ht="21" customHeight="1">
      <c r="A45" s="1" t="s">
        <v>84</v>
      </c>
      <c r="B45" s="2" t="s">
        <v>85</v>
      </c>
      <c r="C45" s="3">
        <v>7215.81</v>
      </c>
      <c r="D45" s="3">
        <v>3633.94</v>
      </c>
      <c r="E45" s="4">
        <f t="shared" si="4"/>
        <v>0.50360804954675908</v>
      </c>
      <c r="F45" s="4">
        <f>(D45/D6)</f>
        <v>7.502064598549618E-3</v>
      </c>
      <c r="G45" s="3">
        <v>4448.96</v>
      </c>
      <c r="H45" s="3">
        <v>2701.93</v>
      </c>
      <c r="I45" s="4">
        <f t="shared" si="5"/>
        <v>0.60731721570883979</v>
      </c>
      <c r="J45" s="4">
        <f>(H45/H6)</f>
        <v>5.4606349864429454E-3</v>
      </c>
      <c r="K45" s="4">
        <f t="shared" si="6"/>
        <v>1.3449423190090048</v>
      </c>
      <c r="L45" s="4">
        <f t="shared" si="7"/>
        <v>-0.1037091661620807</v>
      </c>
    </row>
    <row r="46" spans="1:12" s="13" customFormat="1" ht="21" customHeight="1">
      <c r="A46" s="1" t="s">
        <v>86</v>
      </c>
      <c r="B46" s="2" t="s">
        <v>87</v>
      </c>
      <c r="C46" s="3">
        <v>524.6</v>
      </c>
      <c r="D46" s="3">
        <v>426.86</v>
      </c>
      <c r="E46" s="4">
        <f t="shared" si="4"/>
        <v>0.81368661837590539</v>
      </c>
      <c r="F46" s="4">
        <f>(D46/D6)</f>
        <v>8.812284447560747E-4</v>
      </c>
      <c r="G46" s="3">
        <v>585</v>
      </c>
      <c r="H46" s="3">
        <v>321.69</v>
      </c>
      <c r="I46" s="4">
        <f t="shared" si="5"/>
        <v>0.54989743589743589</v>
      </c>
      <c r="J46" s="4">
        <f>(H46/H6)</f>
        <v>6.5013959236132361E-4</v>
      </c>
      <c r="K46" s="4">
        <f t="shared" si="6"/>
        <v>1.3269296527713017</v>
      </c>
      <c r="L46" s="4">
        <f t="shared" si="7"/>
        <v>0.2637891824784695</v>
      </c>
    </row>
    <row r="47" spans="1:12" s="13" customFormat="1" ht="21" customHeight="1">
      <c r="A47" s="1" t="s">
        <v>88</v>
      </c>
      <c r="B47" s="2" t="s">
        <v>89</v>
      </c>
      <c r="C47" s="3">
        <v>14011.14</v>
      </c>
      <c r="D47" s="3">
        <v>3048.82</v>
      </c>
      <c r="E47" s="4">
        <f t="shared" si="4"/>
        <v>0.21759970994508657</v>
      </c>
      <c r="F47" s="4">
        <f>(D47/D6)</f>
        <v>6.2941172912458782E-3</v>
      </c>
      <c r="G47" s="3">
        <v>12703.65</v>
      </c>
      <c r="H47" s="3">
        <v>9958.2999999999993</v>
      </c>
      <c r="I47" s="4">
        <f t="shared" si="5"/>
        <v>0.78389281820579126</v>
      </c>
      <c r="J47" s="4">
        <f>(H47/H6)</f>
        <v>2.0125851293517884E-2</v>
      </c>
      <c r="K47" s="4">
        <f t="shared" si="6"/>
        <v>0.30615868170270027</v>
      </c>
      <c r="L47" s="14">
        <f t="shared" si="7"/>
        <v>-0.56629310826070467</v>
      </c>
    </row>
    <row r="48" spans="1:12" s="13" customFormat="1" ht="21" customHeight="1">
      <c r="A48" s="1" t="s">
        <v>90</v>
      </c>
      <c r="B48" s="2" t="s">
        <v>91</v>
      </c>
      <c r="C48" s="3">
        <v>579.1</v>
      </c>
      <c r="D48" s="3">
        <v>390.29</v>
      </c>
      <c r="E48" s="4">
        <f t="shared" si="4"/>
        <v>0.67395959247107584</v>
      </c>
      <c r="F48" s="4">
        <f>(D48/D6)</f>
        <v>8.0573173804959091E-4</v>
      </c>
      <c r="G48" s="3">
        <v>607.41999999999996</v>
      </c>
      <c r="H48" s="3">
        <v>349.9</v>
      </c>
      <c r="I48" s="4">
        <f t="shared" si="5"/>
        <v>0.57604293569523557</v>
      </c>
      <c r="J48" s="4">
        <f>(H48/H6)</f>
        <v>7.0715236211019031E-4</v>
      </c>
      <c r="K48" s="4">
        <f t="shared" si="6"/>
        <v>1.1154329808516721</v>
      </c>
      <c r="L48" s="14">
        <f t="shared" si="7"/>
        <v>9.7916656775840272E-2</v>
      </c>
    </row>
    <row r="49" spans="1:12" s="13" customFormat="1" ht="21" customHeight="1">
      <c r="A49" s="5" t="s">
        <v>92</v>
      </c>
      <c r="B49" s="6" t="s">
        <v>93</v>
      </c>
      <c r="C49" s="7">
        <f>SUM(C50:C50)</f>
        <v>2573.81</v>
      </c>
      <c r="D49" s="7">
        <f>SUM(D50:D50)</f>
        <v>2319.0100000000002</v>
      </c>
      <c r="E49" s="8">
        <f t="shared" si="4"/>
        <v>0.90100279352399759</v>
      </c>
      <c r="F49" s="8">
        <f>(D49/D6)</f>
        <v>4.7874656226251809E-3</v>
      </c>
      <c r="G49" s="7">
        <f>SUM(G50:G50)</f>
        <v>2461.42</v>
      </c>
      <c r="H49" s="7">
        <f>SUM(H50:H50)</f>
        <v>2090.23</v>
      </c>
      <c r="I49" s="8">
        <f t="shared" si="5"/>
        <v>0.84919680509624529</v>
      </c>
      <c r="J49" s="8">
        <f>(H49/H6)</f>
        <v>4.2243814857204432E-3</v>
      </c>
      <c r="K49" s="8">
        <f t="shared" si="6"/>
        <v>1.1094520698679093</v>
      </c>
      <c r="L49" s="15">
        <f t="shared" si="7"/>
        <v>5.1805988427752303E-2</v>
      </c>
    </row>
    <row r="50" spans="1:12" s="13" customFormat="1" ht="21" customHeight="1">
      <c r="A50" s="1" t="s">
        <v>94</v>
      </c>
      <c r="B50" s="2" t="s">
        <v>95</v>
      </c>
      <c r="C50" s="3">
        <v>2573.81</v>
      </c>
      <c r="D50" s="3">
        <v>2319.0100000000002</v>
      </c>
      <c r="E50" s="4">
        <f t="shared" si="4"/>
        <v>0.90100279352399759</v>
      </c>
      <c r="F50" s="4">
        <f>(D50/D6)</f>
        <v>4.7874656226251809E-3</v>
      </c>
      <c r="G50" s="3">
        <v>2461.42</v>
      </c>
      <c r="H50" s="3">
        <v>2090.23</v>
      </c>
      <c r="I50" s="4">
        <f t="shared" si="5"/>
        <v>0.84919680509624529</v>
      </c>
      <c r="J50" s="4">
        <f>(H50/H6)</f>
        <v>4.2243814857204432E-3</v>
      </c>
      <c r="K50" s="4">
        <f t="shared" si="6"/>
        <v>1.1094520698679093</v>
      </c>
      <c r="L50" s="4">
        <f t="shared" si="7"/>
        <v>5.1805988427752303E-2</v>
      </c>
    </row>
    <row r="51" spans="1:12" s="13" customFormat="1" ht="21" customHeight="1">
      <c r="A51" s="5" t="s">
        <v>96</v>
      </c>
      <c r="B51" s="6" t="s">
        <v>97</v>
      </c>
      <c r="C51" s="7">
        <f>SUM(C52:C52)</f>
        <v>3187.61</v>
      </c>
      <c r="D51" s="7">
        <f>SUM(D52:D52)</f>
        <v>2560.08</v>
      </c>
      <c r="E51" s="8">
        <f t="shared" si="4"/>
        <v>0.80313463692233356</v>
      </c>
      <c r="F51" s="8">
        <f>(D51/D6)</f>
        <v>5.2851410693228029E-3</v>
      </c>
      <c r="G51" s="7">
        <f>SUM(G52:G52)</f>
        <v>2297.8000000000002</v>
      </c>
      <c r="H51" s="7">
        <f>SUM(H52:H52)</f>
        <v>1748.3</v>
      </c>
      <c r="I51" s="8">
        <f t="shared" si="5"/>
        <v>0.76085821220297667</v>
      </c>
      <c r="J51" s="8">
        <f>(H51/H6)</f>
        <v>3.5333365952479158E-3</v>
      </c>
      <c r="K51" s="8">
        <f t="shared" si="6"/>
        <v>1.4643253446204885</v>
      </c>
      <c r="L51" s="15">
        <f t="shared" si="7"/>
        <v>4.2276424719356887E-2</v>
      </c>
    </row>
    <row r="52" spans="1:12" s="13" customFormat="1" ht="21" customHeight="1">
      <c r="A52" s="1" t="s">
        <v>98</v>
      </c>
      <c r="B52" s="2" t="s">
        <v>99</v>
      </c>
      <c r="C52" s="3">
        <v>3187.61</v>
      </c>
      <c r="D52" s="3">
        <v>2560.08</v>
      </c>
      <c r="E52" s="4">
        <f t="shared" si="4"/>
        <v>0.80313463692233356</v>
      </c>
      <c r="F52" s="4">
        <f>(D52/D6)</f>
        <v>5.2851410693228029E-3</v>
      </c>
      <c r="G52" s="3">
        <v>2297.8000000000002</v>
      </c>
      <c r="H52" s="3">
        <v>1748.3</v>
      </c>
      <c r="I52" s="4">
        <f t="shared" si="5"/>
        <v>0.76085821220297667</v>
      </c>
      <c r="J52" s="4">
        <f>(H52/H6)</f>
        <v>3.5333365952479158E-3</v>
      </c>
      <c r="K52" s="4">
        <f t="shared" si="6"/>
        <v>1.4643253446204885</v>
      </c>
      <c r="L52" s="4">
        <f t="shared" si="7"/>
        <v>4.2276424719356887E-2</v>
      </c>
    </row>
    <row r="53" spans="1:12" s="13" customFormat="1" ht="41.1" customHeight="1">
      <c r="A53" s="5" t="s">
        <v>100</v>
      </c>
      <c r="B53" s="6" t="s">
        <v>101</v>
      </c>
      <c r="C53" s="7">
        <f>SUM(C54:C54)</f>
        <v>8</v>
      </c>
      <c r="D53" s="7">
        <f>SUM(D54:D54)</f>
        <v>4.5</v>
      </c>
      <c r="E53" s="8">
        <f t="shared" si="4"/>
        <v>0.5625</v>
      </c>
      <c r="F53" s="8">
        <f>(D53/D6)</f>
        <v>9.2899967235213793E-6</v>
      </c>
      <c r="G53" s="7">
        <f>SUM(G54:G54)</f>
        <v>12</v>
      </c>
      <c r="H53" s="7">
        <f>SUM(H54:H54)</f>
        <v>8.39</v>
      </c>
      <c r="I53" s="8">
        <f t="shared" si="5"/>
        <v>0.69916666666666671</v>
      </c>
      <c r="J53" s="8">
        <f>(H53/H6)</f>
        <v>1.6956296993725343E-5</v>
      </c>
      <c r="K53" s="8">
        <f t="shared" si="6"/>
        <v>0.53635280095351601</v>
      </c>
      <c r="L53" s="8">
        <f t="shared" si="7"/>
        <v>-0.13666666666666671</v>
      </c>
    </row>
    <row r="54" spans="1:12" s="13" customFormat="1" ht="21" customHeight="1">
      <c r="A54" s="1" t="s">
        <v>102</v>
      </c>
      <c r="B54" s="2" t="s">
        <v>103</v>
      </c>
      <c r="C54" s="3">
        <v>8</v>
      </c>
      <c r="D54" s="3">
        <v>4.5</v>
      </c>
      <c r="E54" s="4">
        <f t="shared" si="4"/>
        <v>0.5625</v>
      </c>
      <c r="F54" s="4">
        <f>(D54/D6)</f>
        <v>9.2899967235213793E-6</v>
      </c>
      <c r="G54" s="3">
        <v>12</v>
      </c>
      <c r="H54" s="3">
        <v>8.39</v>
      </c>
      <c r="I54" s="4">
        <f t="shared" si="5"/>
        <v>0.69916666666666671</v>
      </c>
      <c r="J54" s="4">
        <f>(H54/H6)</f>
        <v>1.6956296993725343E-5</v>
      </c>
      <c r="K54" s="4">
        <f t="shared" si="6"/>
        <v>0.53635280095351601</v>
      </c>
      <c r="L54" s="4">
        <f t="shared" si="7"/>
        <v>-0.13666666666666671</v>
      </c>
    </row>
    <row r="55" spans="1:12" s="13" customFormat="1" ht="60.95" customHeight="1">
      <c r="A55" s="5" t="s">
        <v>104</v>
      </c>
      <c r="B55" s="6" t="s">
        <v>105</v>
      </c>
      <c r="C55" s="7">
        <f>SUM(C56:C56)</f>
        <v>0</v>
      </c>
      <c r="D55" s="7">
        <f>SUM(D56:D56)</f>
        <v>0</v>
      </c>
      <c r="E55" s="4" t="e">
        <f t="shared" si="4"/>
        <v>#DIV/0!</v>
      </c>
      <c r="F55" s="4">
        <f>(D55/D7)</f>
        <v>0</v>
      </c>
      <c r="G55" s="7">
        <f>SUM(G56:G56)</f>
        <v>305.2</v>
      </c>
      <c r="H55" s="7">
        <f>SUM(H56:H56)</f>
        <v>217.46</v>
      </c>
      <c r="I55" s="4">
        <f t="shared" si="5"/>
        <v>0.71251638269986894</v>
      </c>
      <c r="J55" s="4">
        <f>(H55/H7)</f>
        <v>3.682696087139641E-3</v>
      </c>
      <c r="K55" s="4">
        <f t="shared" si="6"/>
        <v>0</v>
      </c>
      <c r="L55" s="4" t="e">
        <f t="shared" si="7"/>
        <v>#DIV/0!</v>
      </c>
    </row>
    <row r="56" spans="1:12" s="13" customFormat="1" ht="21" customHeight="1">
      <c r="A56" s="1" t="s">
        <v>106</v>
      </c>
      <c r="B56" s="2" t="s">
        <v>107</v>
      </c>
      <c r="C56" s="3"/>
      <c r="D56" s="3"/>
      <c r="E56" s="4" t="e">
        <f t="shared" si="4"/>
        <v>#DIV/0!</v>
      </c>
      <c r="F56" s="4">
        <f>(D56/D10)</f>
        <v>0</v>
      </c>
      <c r="G56" s="3">
        <v>305.2</v>
      </c>
      <c r="H56" s="3">
        <v>217.46</v>
      </c>
      <c r="I56" s="4">
        <f t="shared" ref="I56" si="8">(H56/G56)</f>
        <v>0.71251638269986894</v>
      </c>
      <c r="J56" s="4">
        <f>(H56/H10)</f>
        <v>8.5880741640588353E-3</v>
      </c>
      <c r="K56" s="4">
        <f t="shared" ref="K56" si="9">(D56/H56)</f>
        <v>0</v>
      </c>
      <c r="L56" s="4" t="e">
        <f t="shared" ref="L56" si="10">(E56-I56)</f>
        <v>#DIV/0!</v>
      </c>
    </row>
  </sheetData>
  <mergeCells count="17">
    <mergeCell ref="J5"/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2021-11-24T12:02:59Z</dcterms:modified>
</cp:coreProperties>
</file>