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L63" i="1"/>
  <c r="K63"/>
  <c r="J63"/>
  <c r="I63"/>
  <c r="F63"/>
  <c r="E63"/>
  <c r="L60"/>
  <c r="K60"/>
  <c r="J60"/>
  <c r="I60"/>
  <c r="H60"/>
  <c r="G60"/>
  <c r="F60"/>
  <c r="E60"/>
  <c r="D60"/>
  <c r="C60"/>
  <c r="L59"/>
  <c r="K59"/>
  <c r="J59"/>
  <c r="I59"/>
  <c r="F59"/>
  <c r="E59"/>
  <c r="L58"/>
  <c r="K58"/>
  <c r="J58"/>
  <c r="I58"/>
  <c r="H58"/>
  <c r="G58"/>
  <c r="F58"/>
  <c r="E58"/>
  <c r="D58"/>
  <c r="C58"/>
  <c r="L57"/>
  <c r="K57"/>
  <c r="J57"/>
  <c r="I57"/>
  <c r="F57"/>
  <c r="E57"/>
  <c r="L56"/>
  <c r="K56"/>
  <c r="J56"/>
  <c r="I56"/>
  <c r="H56"/>
  <c r="G56"/>
  <c r="F56"/>
  <c r="E56"/>
  <c r="D56"/>
  <c r="C56"/>
  <c r="L55"/>
  <c r="K55"/>
  <c r="J55"/>
  <c r="I55"/>
  <c r="F55"/>
  <c r="E55"/>
  <c r="L54"/>
  <c r="K54"/>
  <c r="J54"/>
  <c r="I54"/>
  <c r="H54"/>
  <c r="G54"/>
  <c r="F54"/>
  <c r="E54"/>
  <c r="D54"/>
  <c r="C54"/>
  <c r="L53"/>
  <c r="K53"/>
  <c r="J53"/>
  <c r="I53"/>
  <c r="F53"/>
  <c r="E53"/>
  <c r="L52"/>
  <c r="K52"/>
  <c r="J52"/>
  <c r="I52"/>
  <c r="F52"/>
  <c r="E52"/>
  <c r="L51"/>
  <c r="K51"/>
  <c r="J51"/>
  <c r="I51"/>
  <c r="F51"/>
  <c r="E51"/>
  <c r="L50"/>
  <c r="K50"/>
  <c r="J50"/>
  <c r="I50"/>
  <c r="F50"/>
  <c r="E50"/>
  <c r="L49"/>
  <c r="K49"/>
  <c r="J49"/>
  <c r="I49"/>
  <c r="H49"/>
  <c r="G49"/>
  <c r="F49"/>
  <c r="E49"/>
  <c r="D49"/>
  <c r="C49"/>
  <c r="L48"/>
  <c r="K48"/>
  <c r="J48"/>
  <c r="I48"/>
  <c r="F48"/>
  <c r="E48"/>
  <c r="L47"/>
  <c r="K47"/>
  <c r="J47"/>
  <c r="I47"/>
  <c r="F47"/>
  <c r="E47"/>
  <c r="L46"/>
  <c r="K46"/>
  <c r="J46"/>
  <c r="I46"/>
  <c r="F46"/>
  <c r="E46"/>
  <c r="L45"/>
  <c r="K45"/>
  <c r="J45"/>
  <c r="I45"/>
  <c r="H45"/>
  <c r="G45"/>
  <c r="F45"/>
  <c r="E45"/>
  <c r="D45"/>
  <c r="C45"/>
  <c r="L44"/>
  <c r="K44"/>
  <c r="J44"/>
  <c r="I44"/>
  <c r="F44"/>
  <c r="E44"/>
  <c r="L43"/>
  <c r="K43"/>
  <c r="J43"/>
  <c r="I43"/>
  <c r="F43"/>
  <c r="E43"/>
  <c r="E42"/>
  <c r="L41"/>
  <c r="K41"/>
  <c r="J41"/>
  <c r="I41"/>
  <c r="E41"/>
  <c r="L40"/>
  <c r="K40"/>
  <c r="J40"/>
  <c r="I40"/>
  <c r="F40"/>
  <c r="E40"/>
  <c r="K39"/>
  <c r="J39"/>
  <c r="I39"/>
  <c r="H39"/>
  <c r="G39"/>
  <c r="F39"/>
  <c r="E39"/>
  <c r="L39" s="1"/>
  <c r="D39"/>
  <c r="C39"/>
  <c r="L38"/>
  <c r="K38"/>
  <c r="J38"/>
  <c r="I38"/>
  <c r="F38"/>
  <c r="E38"/>
  <c r="K37"/>
  <c r="J37"/>
  <c r="I37"/>
  <c r="H37"/>
  <c r="G37"/>
  <c r="F37"/>
  <c r="E37"/>
  <c r="L37" s="1"/>
  <c r="D37"/>
  <c r="C37"/>
  <c r="L36"/>
  <c r="K36"/>
  <c r="J36"/>
  <c r="I36"/>
  <c r="F36"/>
  <c r="E36"/>
  <c r="L35"/>
  <c r="K35"/>
  <c r="J35"/>
  <c r="I35"/>
  <c r="E35"/>
  <c r="L34"/>
  <c r="K34"/>
  <c r="J34"/>
  <c r="I34"/>
  <c r="F34"/>
  <c r="E34"/>
  <c r="L33"/>
  <c r="K33"/>
  <c r="J33"/>
  <c r="I33"/>
  <c r="E33"/>
  <c r="L32"/>
  <c r="K32"/>
  <c r="J32"/>
  <c r="I32"/>
  <c r="H32"/>
  <c r="G32"/>
  <c r="E32"/>
  <c r="D32"/>
  <c r="C32"/>
  <c r="L31"/>
  <c r="K31"/>
  <c r="J31"/>
  <c r="I31"/>
  <c r="E31"/>
  <c r="L30"/>
  <c r="K30"/>
  <c r="J30"/>
  <c r="I30"/>
  <c r="F30"/>
  <c r="E30"/>
  <c r="L29"/>
  <c r="K29"/>
  <c r="J29"/>
  <c r="I29"/>
  <c r="E29"/>
  <c r="L28"/>
  <c r="K28"/>
  <c r="J28"/>
  <c r="I28"/>
  <c r="F28"/>
  <c r="E28"/>
  <c r="L27"/>
  <c r="K27"/>
  <c r="J27"/>
  <c r="I27"/>
  <c r="E27"/>
  <c r="L26"/>
  <c r="K26"/>
  <c r="J26"/>
  <c r="I26"/>
  <c r="F26"/>
  <c r="E26"/>
  <c r="L25"/>
  <c r="K25"/>
  <c r="J25"/>
  <c r="I25"/>
  <c r="E25"/>
  <c r="L24"/>
  <c r="K24"/>
  <c r="J24"/>
  <c r="I24"/>
  <c r="F24"/>
  <c r="E24"/>
  <c r="K23"/>
  <c r="J23"/>
  <c r="I23"/>
  <c r="H23"/>
  <c r="G23"/>
  <c r="F23"/>
  <c r="E23"/>
  <c r="L23" s="1"/>
  <c r="D23"/>
  <c r="C23"/>
  <c r="L22"/>
  <c r="K22"/>
  <c r="J22"/>
  <c r="I22"/>
  <c r="F22"/>
  <c r="E22"/>
  <c r="L21"/>
  <c r="K21"/>
  <c r="J21"/>
  <c r="I21"/>
  <c r="E21"/>
  <c r="L20"/>
  <c r="K20"/>
  <c r="J20"/>
  <c r="I20"/>
  <c r="F20"/>
  <c r="E20"/>
  <c r="L19"/>
  <c r="K19"/>
  <c r="J19"/>
  <c r="I19"/>
  <c r="E19"/>
  <c r="L18"/>
  <c r="K18"/>
  <c r="J18"/>
  <c r="I18"/>
  <c r="H18"/>
  <c r="G18"/>
  <c r="E18"/>
  <c r="D18"/>
  <c r="C18"/>
  <c r="L17"/>
  <c r="K17"/>
  <c r="J17"/>
  <c r="I17"/>
  <c r="E17"/>
  <c r="L16"/>
  <c r="K16"/>
  <c r="J16"/>
  <c r="I16"/>
  <c r="H16"/>
  <c r="G16"/>
  <c r="E16"/>
  <c r="D16"/>
  <c r="C16"/>
  <c r="L15"/>
  <c r="K15"/>
  <c r="J15"/>
  <c r="I15"/>
  <c r="E15"/>
  <c r="L14"/>
  <c r="K14"/>
  <c r="J14"/>
  <c r="I14"/>
  <c r="F14"/>
  <c r="E14"/>
  <c r="L13"/>
  <c r="K13"/>
  <c r="J13"/>
  <c r="I13"/>
  <c r="E13"/>
  <c r="L12"/>
  <c r="K12"/>
  <c r="J12"/>
  <c r="I12"/>
  <c r="F12"/>
  <c r="E12"/>
  <c r="L11"/>
  <c r="K11"/>
  <c r="J11"/>
  <c r="I11"/>
  <c r="E11"/>
  <c r="L10"/>
  <c r="K10"/>
  <c r="J10"/>
  <c r="I10"/>
  <c r="F10"/>
  <c r="E10"/>
  <c r="L9"/>
  <c r="K9"/>
  <c r="J9"/>
  <c r="I9"/>
  <c r="E9"/>
  <c r="L8"/>
  <c r="K8"/>
  <c r="J8"/>
  <c r="I8"/>
  <c r="F8"/>
  <c r="E8"/>
  <c r="K7"/>
  <c r="J7"/>
  <c r="I7"/>
  <c r="H7"/>
  <c r="G7"/>
  <c r="F7"/>
  <c r="E7"/>
  <c r="L7" s="1"/>
  <c r="D7"/>
  <c r="C7"/>
  <c r="K6"/>
  <c r="H6"/>
  <c r="G6"/>
  <c r="I6" s="1"/>
  <c r="L6" s="1"/>
  <c r="E6"/>
  <c r="D6"/>
  <c r="F41" s="1"/>
  <c r="C6"/>
  <c r="F9" l="1"/>
  <c r="F11"/>
  <c r="F13"/>
  <c r="F15"/>
  <c r="F16"/>
  <c r="F17"/>
  <c r="F18"/>
  <c r="F19"/>
  <c r="F21"/>
  <c r="F25"/>
  <c r="F27"/>
  <c r="F29"/>
  <c r="F31"/>
  <c r="F32"/>
  <c r="F33"/>
  <c r="F35"/>
</calcChain>
</file>

<file path=xl/sharedStrings.xml><?xml version="1.0" encoding="utf-8"?>
<sst xmlns="http://schemas.openxmlformats.org/spreadsheetml/2006/main" count="127" uniqueCount="127">
  <si>
    <t>Информация за январь 2021 года в сравнении с январем 2020 года</t>
  </si>
  <si>
    <t>РзПр</t>
  </si>
  <si>
    <t>Код</t>
  </si>
  <si>
    <t>за январь 2021 года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</si>
  <si>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</si>
  <si>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</si>
  <si>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</si>
  <si>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</si>
  <si>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</si>
  <si>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</si>
  <si>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</si>
  <si>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</si>
  <si>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</si>
  <si>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</si>
  <si>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</si>
  <si>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</si>
  <si>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</si>
  <si>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</si>
  <si>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</si>
  <si>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</si>
  <si>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</si>
  <si>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</si>
  <si>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</si>
  <si>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</si>
  <si>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</si>
  <si>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</si>
  <si>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</si>
  <si>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</si>
  <si>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</si>
  <si>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</si>
  <si>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</si>
  <si>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</si>
  <si>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</si>
  <si>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</si>
  <si>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</si>
  <si>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</si>
  <si>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</si>
  <si>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</si>
  <si>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</si>
  <si>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</si>
  <si>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юстиции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</si>
  <si>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</si>
  <si>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</si>
  <si>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</si>
  <si>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</si>
  <si>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</si>
  <si>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</si>
  <si>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</si>
  <si>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</si>
  <si>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</si>
  <si>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</si>
  <si>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</si>
  <si>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</si>
  <si>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</si>
  <si>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</si>
  <si>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</si>
  <si>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</si>
  <si>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</si>
  <si>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</si>
  <si>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</si>
  <si>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</si>
  <si>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</si>
  <si>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</si>
  <si>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</si>
  <si>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</si>
  <si>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</si>
  <si>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</si>
  <si>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</si>
  <si>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</si>
  <si>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</si>
  <si>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</si>
  <si>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</si>
  <si>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</si>
  <si>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</si>
  <si>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</si>
  <si>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</si>
  <si>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Сбор,удаление отходов и очистка сточных вод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</si>
  <si>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</si>
  <si>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</si>
  <si>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</si>
  <si>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</si>
  <si>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</si>
  <si>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</si>
  <si>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</si>
  <si>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</si>
  <si>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</si>
  <si>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</si>
  <si>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</si>
  <si>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</si>
  <si>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</si>
  <si>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</si>
  <si>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</si>
  <si>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</si>
  <si>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</si>
  <si>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</si>
  <si>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</si>
  <si>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</si>
  <si>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</si>
  <si>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</si>
  <si>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</si>
  <si>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</si>
  <si>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</si>
  <si>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</si>
  <si>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</si>
  <si>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</si>
  <si>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</si>
  <si>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</si>
  <si>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</si>
  <si>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</si>
  <si>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</si>
  <si>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</si>
  <si>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</si>
  <si>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</si>
  <si>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</si>
  <si>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</si>
  <si>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</si>
  <si>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</si>
  <si>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</si>
  <si>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</si>
  <si>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</si>
  <si>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</si>
  <si>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</si>
  <si>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</si>
  <si>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</si>
  <si>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</si>
  <si>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</si>
  <si>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(бюджет Тоншаевского муниципального округа)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</si>
</sst>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10"/>
      <name val="Verdana"/>
      <family val="2"/>
    </font>
    <font>
      <sz val="11"/>
      <name val="Calibri"/>
      <family val="2"/>
      <charset val="204"/>
      <scheme val="minor"/>
    </font>
    <font>
      <sz val="10"/>
      <name val="Verdana"/>
      <family val="2"/>
    </font>
    <font>
      <b/>
      <sz val="8.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4" fontId="4" fillId="0" borderId="1" xfId="1" applyNumberFormat="1" applyFont="1" applyFill="1" applyBorder="1" applyAlignment="1" applyProtection="1">
      <alignment horizontal="center" vertical="center" wrapText="1"/>
    </xf>
    <xf numFmtId="165" fontId="4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right" vertical="center" wrapText="1"/>
    </xf>
    <xf numFmtId="165" fontId="2" fillId="0" borderId="1" xfId="1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164" fontId="7" fillId="0" borderId="1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/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wrapText="1"/>
    </xf>
    <xf numFmtId="164" fontId="5" fillId="0" borderId="0" xfId="1" applyNumberFormat="1" applyFont="1" applyFill="1" applyBorder="1" applyAlignment="1" applyProtection="1">
      <alignment wrapText="1"/>
    </xf>
    <xf numFmtId="4" fontId="5" fillId="0" borderId="0" xfId="1" applyNumberFormat="1" applyFont="1" applyFill="1" applyBorder="1" applyAlignment="1" applyProtection="1">
      <alignment wrapText="1"/>
    </xf>
    <xf numFmtId="165" fontId="5" fillId="0" borderId="0" xfId="1" applyNumberFormat="1" applyFont="1" applyFill="1" applyBorder="1" applyAlignment="1" applyProtection="1">
      <alignment wrapText="1"/>
    </xf>
    <xf numFmtId="49" fontId="6" fillId="0" borderId="0" xfId="1" applyNumberFormat="1" applyFont="1" applyFill="1" applyBorder="1" applyAlignment="1" applyProtection="1">
      <protection locked="0"/>
    </xf>
    <xf numFmtId="49" fontId="5" fillId="0" borderId="0" xfId="0" applyNumberFormat="1" applyFont="1" applyBorder="1" applyAlignment="1" applyProtection="1">
      <protection locked="0"/>
    </xf>
    <xf numFmtId="49" fontId="4" fillId="0" borderId="0" xfId="1" applyNumberFormat="1" applyFont="1" applyFill="1" applyBorder="1" applyAlignment="1" applyProtection="1">
      <alignment horizontal="center" wrapText="1"/>
      <protection locked="0"/>
    </xf>
    <xf numFmtId="49" fontId="5" fillId="0" borderId="0" xfId="1" applyNumberFormat="1" applyFont="1" applyFill="1" applyBorder="1" applyAlignment="1" applyProtection="1">
      <alignment horizontal="center"/>
      <protection locked="0"/>
    </xf>
    <xf numFmtId="49" fontId="6" fillId="0" borderId="0" xfId="1" applyNumberFormat="1" applyFont="1" applyFill="1" applyBorder="1" applyAlignment="1" applyProtection="1">
      <alignment horizontal="left" wrapText="1"/>
    </xf>
    <xf numFmtId="0" fontId="0" fillId="0" borderId="0" xfId="0"/>
    <xf numFmtId="0" fontId="4" fillId="0" borderId="1" xfId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165" fontId="4" fillId="0" borderId="1" xfId="1" applyNumberFormat="1" applyFont="1" applyFill="1" applyBorder="1" applyAlignment="1" applyProtection="1">
      <alignment horizontal="center" vertical="center" wrapText="1"/>
    </xf>
    <xf numFmtId="49" fontId="6" fillId="0" borderId="0" xfId="1" applyNumberFormat="1" applyFont="1" applyFill="1" applyBorder="1" applyAlignment="1" applyProtection="1">
      <alignment horizontal="center"/>
      <protection locked="0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3"/>
  <sheetViews>
    <sheetView tabSelected="1" zoomScale="80" zoomScaleNormal="80" workbookViewId="0">
      <selection activeCell="A2" sqref="A2:L2"/>
    </sheetView>
  </sheetViews>
  <sheetFormatPr defaultColWidth="9.85546875" defaultRowHeight="15"/>
  <cols>
    <col min="1" max="1" width="38.140625" style="15" customWidth="1"/>
    <col min="2" max="2" width="10" style="16" customWidth="1"/>
    <col min="3" max="4" width="16.42578125" style="17" customWidth="1"/>
    <col min="5" max="6" width="13.5703125" style="18" customWidth="1"/>
    <col min="7" max="7" width="16.42578125" style="17" customWidth="1"/>
    <col min="8" max="8" width="13.5703125" style="17" customWidth="1"/>
    <col min="9" max="12" width="13.5703125" style="18" customWidth="1"/>
    <col min="13" max="16384" width="9.85546875" style="13"/>
  </cols>
  <sheetData>
    <row r="1" spans="1:15">
      <c r="A1" s="21" t="s">
        <v>126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</row>
    <row r="2" spans="1:15" s="19" customFormat="1" ht="21.7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0"/>
      <c r="N2" s="20"/>
      <c r="O2" s="20"/>
    </row>
    <row r="3" spans="1:1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s="14" customFormat="1" ht="20.100000000000001" customHeight="1">
      <c r="A4" s="25" t="s">
        <v>1</v>
      </c>
      <c r="B4" s="26" t="s">
        <v>2</v>
      </c>
      <c r="C4" s="27" t="s">
        <v>3</v>
      </c>
      <c r="D4" s="27"/>
      <c r="E4" s="27"/>
      <c r="F4" s="27"/>
      <c r="G4" s="27" t="s">
        <v>4</v>
      </c>
      <c r="H4" s="27"/>
      <c r="I4" s="27"/>
      <c r="J4" s="27"/>
      <c r="K4" s="27"/>
      <c r="L4" s="27"/>
    </row>
    <row r="5" spans="1:15" s="14" customFormat="1" ht="83.1" customHeight="1">
      <c r="A5" s="25"/>
      <c r="B5" s="26"/>
      <c r="C5" s="1" t="s">
        <v>5</v>
      </c>
      <c r="D5" s="1" t="s">
        <v>6</v>
      </c>
      <c r="E5" s="2" t="s">
        <v>7</v>
      </c>
      <c r="F5" s="2" t="s">
        <v>8</v>
      </c>
      <c r="G5" s="1" t="s">
        <v>9</v>
      </c>
      <c r="H5" s="1" t="s">
        <v>10</v>
      </c>
      <c r="I5" s="2" t="s">
        <v>11</v>
      </c>
      <c r="J5" s="2" t="s">
        <v>12</v>
      </c>
      <c r="K5" s="2" t="s">
        <v>13</v>
      </c>
      <c r="L5" s="2" t="s">
        <v>14</v>
      </c>
    </row>
    <row r="6" spans="1:15" s="14" customFormat="1" ht="21" customHeight="1">
      <c r="A6" s="3" t="s">
        <v>15</v>
      </c>
      <c r="B6" s="4"/>
      <c r="C6" s="5">
        <f>(C7+C16+C18+C23+C32+C39+C45+C49+C54+C58+C56+C37+C60)</f>
        <v>675542.45000000007</v>
      </c>
      <c r="D6" s="5">
        <f>(D7+D16+D18+D23+D32+D39+D45+D49+D54+D58+D56+D37+D60)</f>
        <v>11684.910000000002</v>
      </c>
      <c r="E6" s="6">
        <f t="shared" ref="E6:E60" si="0">(D6/C6)</f>
        <v>1.7297077333926242E-2</v>
      </c>
      <c r="F6" s="6">
        <v>1</v>
      </c>
      <c r="G6" s="5">
        <f>(G7+G16+G18+G23+G32+G39+G45+G49+G54+G58+G56+G37+G60)</f>
        <v>649744.63</v>
      </c>
      <c r="H6" s="5">
        <f>(H7+H16+H18+H23+H32+H39+H45+H49+H54+H58+H56+H37+H60)</f>
        <v>41676.899999999994</v>
      </c>
      <c r="I6" s="6">
        <f t="shared" ref="I6:I60" si="1">(H6/G6)</f>
        <v>6.4143508196443266E-2</v>
      </c>
      <c r="J6" s="6">
        <v>1</v>
      </c>
      <c r="K6" s="6">
        <f t="shared" ref="K6:K60" si="2">(D6/H6)</f>
        <v>0.28036898137817362</v>
      </c>
      <c r="L6" s="6">
        <f t="shared" ref="L6:L60" si="3">(E6-I6)</f>
        <v>-4.6846430862517024E-2</v>
      </c>
    </row>
    <row r="7" spans="1:15" s="14" customFormat="1" ht="21" customHeight="1">
      <c r="A7" s="7" t="s">
        <v>16</v>
      </c>
      <c r="B7" s="8" t="s">
        <v>17</v>
      </c>
      <c r="C7" s="9">
        <f>SUM(C8:C15)</f>
        <v>76167.75</v>
      </c>
      <c r="D7" s="9">
        <f>SUM(D8:D15)</f>
        <v>2715.88</v>
      </c>
      <c r="E7" s="10">
        <f t="shared" si="0"/>
        <v>3.5656560683491371E-2</v>
      </c>
      <c r="F7" s="10">
        <f>(D7/D6)</f>
        <v>0.23242626601317423</v>
      </c>
      <c r="G7" s="9">
        <f>SUM(G8:G15)</f>
        <v>78039</v>
      </c>
      <c r="H7" s="9">
        <f>SUM(H8:H15)</f>
        <v>5475.3899999999994</v>
      </c>
      <c r="I7" s="10">
        <f t="shared" si="1"/>
        <v>7.0162226579018175E-2</v>
      </c>
      <c r="J7" s="10">
        <f>(H7/H6)</f>
        <v>0.13137709378576623</v>
      </c>
      <c r="K7" s="10">
        <f t="shared" si="2"/>
        <v>0.49601580891954733</v>
      </c>
      <c r="L7" s="10">
        <f t="shared" si="3"/>
        <v>-3.4505665895526803E-2</v>
      </c>
    </row>
    <row r="8" spans="1:15" s="14" customFormat="1" ht="41.1" customHeight="1">
      <c r="A8" s="3" t="s">
        <v>18</v>
      </c>
      <c r="B8" s="4" t="s">
        <v>19</v>
      </c>
      <c r="C8" s="5">
        <v>1785.51</v>
      </c>
      <c r="D8" s="5">
        <v>101.94</v>
      </c>
      <c r="E8" s="6">
        <f t="shared" si="0"/>
        <v>5.7092931431355749E-2</v>
      </c>
      <c r="F8" s="6">
        <f>(D8/D6)</f>
        <v>8.7240723291835357E-3</v>
      </c>
      <c r="G8" s="5">
        <v>6104.6</v>
      </c>
      <c r="H8" s="5">
        <v>433.13</v>
      </c>
      <c r="I8" s="6">
        <f t="shared" si="1"/>
        <v>7.095141368803852E-2</v>
      </c>
      <c r="J8" s="6">
        <f>(H8/H6)</f>
        <v>1.0392567585401026E-2</v>
      </c>
      <c r="K8" s="6">
        <f t="shared" si="2"/>
        <v>0.23535659040011081</v>
      </c>
      <c r="L8" s="6">
        <f t="shared" si="3"/>
        <v>-1.3858482256682771E-2</v>
      </c>
    </row>
    <row r="9" spans="1:15" s="14" customFormat="1" ht="60.95" customHeight="1">
      <c r="A9" s="3" t="s">
        <v>20</v>
      </c>
      <c r="B9" s="4" t="s">
        <v>21</v>
      </c>
      <c r="C9" s="5">
        <v>1781.2</v>
      </c>
      <c r="D9" s="5">
        <v>68.430000000000007</v>
      </c>
      <c r="E9" s="6">
        <f t="shared" si="0"/>
        <v>3.8417920503031666E-2</v>
      </c>
      <c r="F9" s="6">
        <f>(D9/D6)</f>
        <v>5.8562710367473948E-3</v>
      </c>
      <c r="G9" s="5">
        <v>1004.9</v>
      </c>
      <c r="H9" s="5">
        <v>61.2</v>
      </c>
      <c r="I9" s="6">
        <f t="shared" si="1"/>
        <v>6.0901582246989758E-2</v>
      </c>
      <c r="J9" s="6">
        <f>(H9/H6)</f>
        <v>1.4684393512953222E-3</v>
      </c>
      <c r="K9" s="6">
        <f t="shared" si="2"/>
        <v>1.1181372549019608</v>
      </c>
      <c r="L9" s="6">
        <f t="shared" si="3"/>
        <v>-2.2483661743958092E-2</v>
      </c>
    </row>
    <row r="10" spans="1:15" s="14" customFormat="1" ht="60.95" customHeight="1">
      <c r="A10" s="3" t="s">
        <v>22</v>
      </c>
      <c r="B10" s="4" t="s">
        <v>23</v>
      </c>
      <c r="C10" s="5">
        <v>36111.75</v>
      </c>
      <c r="D10" s="5">
        <v>1401.97</v>
      </c>
      <c r="E10" s="6">
        <f t="shared" si="0"/>
        <v>3.8823097745193741E-2</v>
      </c>
      <c r="F10" s="6">
        <f>(D10/D6)</f>
        <v>0.11998124076265883</v>
      </c>
      <c r="G10" s="5">
        <v>32255.68</v>
      </c>
      <c r="H10" s="5">
        <v>2121.27</v>
      </c>
      <c r="I10" s="6">
        <f t="shared" si="1"/>
        <v>6.5764231291977102E-2</v>
      </c>
      <c r="J10" s="6">
        <f>(H10/H6)</f>
        <v>5.0897979456245551E-2</v>
      </c>
      <c r="K10" s="6">
        <f t="shared" si="2"/>
        <v>0.66091068086570781</v>
      </c>
      <c r="L10" s="6">
        <f t="shared" si="3"/>
        <v>-2.6941133546783361E-2</v>
      </c>
    </row>
    <row r="11" spans="1:15" s="14" customFormat="1" ht="21" customHeight="1">
      <c r="A11" s="3" t="s">
        <v>24</v>
      </c>
      <c r="B11" s="4" t="s">
        <v>25</v>
      </c>
      <c r="C11" s="5">
        <v>16.3</v>
      </c>
      <c r="D11" s="5"/>
      <c r="E11" s="6">
        <f t="shared" si="0"/>
        <v>0</v>
      </c>
      <c r="F11" s="6">
        <f>(D11/D6)</f>
        <v>0</v>
      </c>
      <c r="G11" s="5">
        <v>17.7</v>
      </c>
      <c r="H11" s="5"/>
      <c r="I11" s="6">
        <f t="shared" si="1"/>
        <v>0</v>
      </c>
      <c r="J11" s="6">
        <f>(H11/H6)</f>
        <v>0</v>
      </c>
      <c r="K11" s="6" t="e">
        <f t="shared" si="2"/>
        <v>#DIV/0!</v>
      </c>
      <c r="L11" s="6">
        <f t="shared" si="3"/>
        <v>0</v>
      </c>
    </row>
    <row r="12" spans="1:15" s="14" customFormat="1" ht="41.1" customHeight="1">
      <c r="A12" s="3" t="s">
        <v>26</v>
      </c>
      <c r="B12" s="4" t="s">
        <v>27</v>
      </c>
      <c r="C12" s="5">
        <v>9521.7000000000007</v>
      </c>
      <c r="D12" s="5">
        <v>585.79</v>
      </c>
      <c r="E12" s="6">
        <f t="shared" si="0"/>
        <v>6.1521577029311984E-2</v>
      </c>
      <c r="F12" s="6">
        <f>(D12/D6)</f>
        <v>5.0132179024057512E-2</v>
      </c>
      <c r="G12" s="5">
        <v>9420.2000000000007</v>
      </c>
      <c r="H12" s="5">
        <v>654.51</v>
      </c>
      <c r="I12" s="6">
        <f t="shared" si="1"/>
        <v>6.9479416572896538E-2</v>
      </c>
      <c r="J12" s="6">
        <f>(H12/H6)</f>
        <v>1.5704383003534335E-2</v>
      </c>
      <c r="K12" s="6">
        <f t="shared" si="2"/>
        <v>0.89500542390490589</v>
      </c>
      <c r="L12" s="6">
        <f t="shared" si="3"/>
        <v>-7.9578395435845536E-3</v>
      </c>
    </row>
    <row r="13" spans="1:15" s="14" customFormat="1" ht="21" customHeight="1">
      <c r="A13" s="3" t="s">
        <v>28</v>
      </c>
      <c r="B13" s="4" t="s">
        <v>29</v>
      </c>
      <c r="C13" s="5"/>
      <c r="D13" s="5"/>
      <c r="E13" s="6" t="e">
        <f t="shared" si="0"/>
        <v>#DIV/0!</v>
      </c>
      <c r="F13" s="6">
        <f>(D13/D6)</f>
        <v>0</v>
      </c>
      <c r="G13" s="5"/>
      <c r="H13" s="5"/>
      <c r="I13" s="6" t="e">
        <f t="shared" si="1"/>
        <v>#DIV/0!</v>
      </c>
      <c r="J13" s="6">
        <f>(H13/H6)</f>
        <v>0</v>
      </c>
      <c r="K13" s="6" t="e">
        <f t="shared" si="2"/>
        <v>#DIV/0!</v>
      </c>
      <c r="L13" s="6" t="e">
        <f t="shared" si="3"/>
        <v>#DIV/0!</v>
      </c>
    </row>
    <row r="14" spans="1:15" s="14" customFormat="1" ht="21" customHeight="1">
      <c r="A14" s="3" t="s">
        <v>30</v>
      </c>
      <c r="B14" s="4" t="s">
        <v>31</v>
      </c>
      <c r="C14" s="5">
        <v>974.24</v>
      </c>
      <c r="D14" s="5"/>
      <c r="E14" s="6">
        <f t="shared" si="0"/>
        <v>0</v>
      </c>
      <c r="F14" s="6">
        <f>(D14/D6)</f>
        <v>0</v>
      </c>
      <c r="G14" s="5">
        <v>630.5</v>
      </c>
      <c r="H14" s="5"/>
      <c r="I14" s="6">
        <f t="shared" si="1"/>
        <v>0</v>
      </c>
      <c r="J14" s="6">
        <f>(H14/H6)</f>
        <v>0</v>
      </c>
      <c r="K14" s="6" t="e">
        <f t="shared" si="2"/>
        <v>#DIV/0!</v>
      </c>
      <c r="L14" s="6">
        <f t="shared" si="3"/>
        <v>0</v>
      </c>
    </row>
    <row r="15" spans="1:15" s="14" customFormat="1" ht="21" customHeight="1">
      <c r="A15" s="3" t="s">
        <v>32</v>
      </c>
      <c r="B15" s="4" t="s">
        <v>33</v>
      </c>
      <c r="C15" s="5">
        <v>25977.05</v>
      </c>
      <c r="D15" s="5">
        <v>557.75</v>
      </c>
      <c r="E15" s="6">
        <f t="shared" si="0"/>
        <v>2.1470875253348631E-2</v>
      </c>
      <c r="F15" s="6">
        <f>(D15/D6)</f>
        <v>4.7732502860526944E-2</v>
      </c>
      <c r="G15" s="5">
        <v>28605.42</v>
      </c>
      <c r="H15" s="5">
        <v>2205.2800000000002</v>
      </c>
      <c r="I15" s="6">
        <f t="shared" si="1"/>
        <v>7.7093082359916423E-2</v>
      </c>
      <c r="J15" s="6">
        <f>(H15/H6)</f>
        <v>5.2913724389290005E-2</v>
      </c>
      <c r="K15" s="6">
        <f t="shared" si="2"/>
        <v>0.25291572952187474</v>
      </c>
      <c r="L15" s="6">
        <f t="shared" si="3"/>
        <v>-5.5622207106567789E-2</v>
      </c>
    </row>
    <row r="16" spans="1:15" s="14" customFormat="1" ht="21" customHeight="1">
      <c r="A16" s="7" t="s">
        <v>34</v>
      </c>
      <c r="B16" s="8" t="s">
        <v>35</v>
      </c>
      <c r="C16" s="9">
        <f>SUM(C17:C17)</f>
        <v>704</v>
      </c>
      <c r="D16" s="9">
        <f>SUM(D17:D17)</f>
        <v>0</v>
      </c>
      <c r="E16" s="10">
        <f t="shared" si="0"/>
        <v>0</v>
      </c>
      <c r="F16" s="10">
        <f>(D16/D6)</f>
        <v>0</v>
      </c>
      <c r="G16" s="9">
        <f>SUM(G17:G17)</f>
        <v>971.6</v>
      </c>
      <c r="H16" s="9">
        <f>SUM(H17:H17)</f>
        <v>31.59</v>
      </c>
      <c r="I16" s="10">
        <f t="shared" si="1"/>
        <v>3.2513379991766157E-2</v>
      </c>
      <c r="J16" s="10">
        <f>(H16/H6)</f>
        <v>7.5797384162449709E-4</v>
      </c>
      <c r="K16" s="10">
        <f t="shared" si="2"/>
        <v>0</v>
      </c>
      <c r="L16" s="10">
        <f t="shared" si="3"/>
        <v>-3.2513379991766157E-2</v>
      </c>
    </row>
    <row r="17" spans="1:12" s="14" customFormat="1" ht="21" customHeight="1">
      <c r="A17" s="3" t="s">
        <v>36</v>
      </c>
      <c r="B17" s="4" t="s">
        <v>37</v>
      </c>
      <c r="C17" s="5">
        <v>704</v>
      </c>
      <c r="D17" s="5"/>
      <c r="E17" s="6">
        <f t="shared" si="0"/>
        <v>0</v>
      </c>
      <c r="F17" s="6">
        <f>(D17/D6)</f>
        <v>0</v>
      </c>
      <c r="G17" s="5">
        <v>971.6</v>
      </c>
      <c r="H17" s="5">
        <v>31.59</v>
      </c>
      <c r="I17" s="6">
        <f t="shared" si="1"/>
        <v>3.2513379991766157E-2</v>
      </c>
      <c r="J17" s="6">
        <f>(H17/H6)</f>
        <v>7.5797384162449709E-4</v>
      </c>
      <c r="K17" s="6">
        <f t="shared" si="2"/>
        <v>0</v>
      </c>
      <c r="L17" s="6">
        <f t="shared" si="3"/>
        <v>-3.2513379991766157E-2</v>
      </c>
    </row>
    <row r="18" spans="1:12" s="14" customFormat="1" ht="41.1" customHeight="1">
      <c r="A18" s="7" t="s">
        <v>38</v>
      </c>
      <c r="B18" s="8" t="s">
        <v>39</v>
      </c>
      <c r="C18" s="9">
        <f>SUM(C19:C22)</f>
        <v>13817.93</v>
      </c>
      <c r="D18" s="9">
        <f>SUM(D19:D22)</f>
        <v>360.84000000000003</v>
      </c>
      <c r="E18" s="10">
        <f t="shared" si="0"/>
        <v>2.6113896944042994E-2</v>
      </c>
      <c r="F18" s="10">
        <f>(D18/D6)</f>
        <v>3.0880854024549608E-2</v>
      </c>
      <c r="G18" s="9">
        <f>SUM(G19:G22)</f>
        <v>13274.86</v>
      </c>
      <c r="H18" s="9">
        <f>SUM(H19:H22)</f>
        <v>869.85</v>
      </c>
      <c r="I18" s="10">
        <f t="shared" si="1"/>
        <v>6.5526114776351688E-2</v>
      </c>
      <c r="J18" s="10">
        <f>(H18/H6)</f>
        <v>2.0871274015101894E-2</v>
      </c>
      <c r="K18" s="10">
        <f t="shared" si="2"/>
        <v>0.41483014312812555</v>
      </c>
      <c r="L18" s="10">
        <f t="shared" si="3"/>
        <v>-3.9412217832308694E-2</v>
      </c>
    </row>
    <row r="19" spans="1:12" s="14" customFormat="1" ht="21" customHeight="1">
      <c r="A19" s="3" t="s">
        <v>40</v>
      </c>
      <c r="B19" s="4">
        <v>304</v>
      </c>
      <c r="C19" s="5"/>
      <c r="D19" s="5"/>
      <c r="E19" s="6" t="e">
        <f t="shared" si="0"/>
        <v>#DIV/0!</v>
      </c>
      <c r="F19" s="6">
        <f>(D19/D6)</f>
        <v>0</v>
      </c>
      <c r="G19" s="5"/>
      <c r="H19" s="5"/>
      <c r="I19" s="6" t="e">
        <f t="shared" si="1"/>
        <v>#DIV/0!</v>
      </c>
      <c r="J19" s="6">
        <f>(H19/H6)</f>
        <v>0</v>
      </c>
      <c r="K19" s="6" t="e">
        <f t="shared" si="2"/>
        <v>#DIV/0!</v>
      </c>
      <c r="L19" s="6" t="e">
        <f t="shared" si="3"/>
        <v>#DIV/0!</v>
      </c>
    </row>
    <row r="20" spans="1:12" s="14" customFormat="1" ht="41.1" customHeight="1">
      <c r="A20" s="3" t="s">
        <v>41</v>
      </c>
      <c r="B20" s="4" t="s">
        <v>42</v>
      </c>
      <c r="C20" s="5">
        <v>5552.15</v>
      </c>
      <c r="D20" s="5">
        <v>350.61</v>
      </c>
      <c r="E20" s="6">
        <f t="shared" si="0"/>
        <v>6.3148510036652478E-2</v>
      </c>
      <c r="F20" s="6">
        <f>(D20/D6)</f>
        <v>3.0005365894987635E-2</v>
      </c>
      <c r="G20" s="5">
        <v>5245.26</v>
      </c>
      <c r="H20" s="5">
        <v>458.81</v>
      </c>
      <c r="I20" s="6">
        <f t="shared" si="1"/>
        <v>8.7471355090119454E-2</v>
      </c>
      <c r="J20" s="6">
        <f>(H20/H6)</f>
        <v>1.1008736254375926E-2</v>
      </c>
      <c r="K20" s="6">
        <f t="shared" si="2"/>
        <v>0.76417253329264845</v>
      </c>
      <c r="L20" s="6">
        <f t="shared" si="3"/>
        <v>-2.4322845053466977E-2</v>
      </c>
    </row>
    <row r="21" spans="1:12" s="14" customFormat="1" ht="21" customHeight="1">
      <c r="A21" s="3" t="s">
        <v>43</v>
      </c>
      <c r="B21" s="4" t="s">
        <v>44</v>
      </c>
      <c r="C21" s="5">
        <v>8265.7800000000007</v>
      </c>
      <c r="D21" s="5">
        <v>10.23</v>
      </c>
      <c r="E21" s="6">
        <f t="shared" si="0"/>
        <v>1.2376327460929277E-3</v>
      </c>
      <c r="F21" s="6">
        <f>(D21/D6)</f>
        <v>8.7548812956197346E-4</v>
      </c>
      <c r="G21" s="5">
        <v>8029.6</v>
      </c>
      <c r="H21" s="5">
        <v>411.04</v>
      </c>
      <c r="I21" s="6">
        <f t="shared" si="1"/>
        <v>5.1190594799242803E-2</v>
      </c>
      <c r="J21" s="6">
        <f>(H21/H6)</f>
        <v>9.8625377607259677E-3</v>
      </c>
      <c r="K21" s="6">
        <f t="shared" si="2"/>
        <v>2.4888088750486571E-2</v>
      </c>
      <c r="L21" s="6">
        <f t="shared" si="3"/>
        <v>-4.9952962053149877E-2</v>
      </c>
    </row>
    <row r="22" spans="1:12" s="14" customFormat="1" ht="41.1" customHeight="1">
      <c r="A22" s="3" t="s">
        <v>45</v>
      </c>
      <c r="B22" s="4" t="s">
        <v>46</v>
      </c>
      <c r="C22" s="5"/>
      <c r="D22" s="5"/>
      <c r="E22" s="6" t="e">
        <f t="shared" si="0"/>
        <v>#DIV/0!</v>
      </c>
      <c r="F22" s="6">
        <f>(D22/D6)</f>
        <v>0</v>
      </c>
      <c r="G22" s="5"/>
      <c r="H22" s="5"/>
      <c r="I22" s="6" t="e">
        <f t="shared" si="1"/>
        <v>#DIV/0!</v>
      </c>
      <c r="J22" s="6">
        <f>(H22/H6)</f>
        <v>0</v>
      </c>
      <c r="K22" s="6" t="e">
        <f t="shared" si="2"/>
        <v>#DIV/0!</v>
      </c>
      <c r="L22" s="6" t="e">
        <f t="shared" si="3"/>
        <v>#DIV/0!</v>
      </c>
    </row>
    <row r="23" spans="1:12" s="14" customFormat="1" ht="21" customHeight="1">
      <c r="A23" s="7" t="s">
        <v>47</v>
      </c>
      <c r="B23" s="8" t="s">
        <v>48</v>
      </c>
      <c r="C23" s="9">
        <f>SUM(C24:C31)</f>
        <v>36459.83</v>
      </c>
      <c r="D23" s="9">
        <f>SUM(D24:D31)</f>
        <v>502.71</v>
      </c>
      <c r="E23" s="10">
        <f t="shared" si="0"/>
        <v>1.3788051123661299E-2</v>
      </c>
      <c r="F23" s="10">
        <f>(D23/D6)</f>
        <v>4.3022154214281488E-2</v>
      </c>
      <c r="G23" s="9">
        <f>SUM(G24:G31)</f>
        <v>50516.76</v>
      </c>
      <c r="H23" s="9">
        <f>SUM(H24:H31)</f>
        <v>1048.1100000000001</v>
      </c>
      <c r="I23" s="10">
        <f t="shared" si="1"/>
        <v>2.0747767671560887E-2</v>
      </c>
      <c r="J23" s="10">
        <f>(H23/H6)</f>
        <v>2.5148463537355233E-2</v>
      </c>
      <c r="K23" s="10">
        <f t="shared" si="2"/>
        <v>0.47963477115951564</v>
      </c>
      <c r="L23" s="10">
        <f t="shared" si="3"/>
        <v>-6.959716547899588E-3</v>
      </c>
    </row>
    <row r="24" spans="1:12" s="14" customFormat="1" ht="21" customHeight="1">
      <c r="A24" s="3" t="s">
        <v>49</v>
      </c>
      <c r="B24" s="4" t="s">
        <v>50</v>
      </c>
      <c r="C24" s="5"/>
      <c r="D24" s="5"/>
      <c r="E24" s="6" t="e">
        <f t="shared" si="0"/>
        <v>#DIV/0!</v>
      </c>
      <c r="F24" s="6">
        <f>(D24/D6)</f>
        <v>0</v>
      </c>
      <c r="G24" s="5">
        <v>528.72</v>
      </c>
      <c r="H24" s="5"/>
      <c r="I24" s="6">
        <f t="shared" si="1"/>
        <v>0</v>
      </c>
      <c r="J24" s="6">
        <f>(H24/H6)</f>
        <v>0</v>
      </c>
      <c r="K24" s="6" t="e">
        <f t="shared" si="2"/>
        <v>#DIV/0!</v>
      </c>
      <c r="L24" s="6" t="e">
        <f t="shared" si="3"/>
        <v>#DIV/0!</v>
      </c>
    </row>
    <row r="25" spans="1:12" s="14" customFormat="1" ht="21" customHeight="1">
      <c r="A25" s="3" t="s">
        <v>51</v>
      </c>
      <c r="B25" s="4" t="s">
        <v>52</v>
      </c>
      <c r="C25" s="5"/>
      <c r="D25" s="5"/>
      <c r="E25" s="6" t="e">
        <f t="shared" si="0"/>
        <v>#DIV/0!</v>
      </c>
      <c r="F25" s="6">
        <f>(D25/D6)</f>
        <v>0</v>
      </c>
      <c r="G25" s="5"/>
      <c r="H25" s="5"/>
      <c r="I25" s="6" t="e">
        <f t="shared" si="1"/>
        <v>#DIV/0!</v>
      </c>
      <c r="J25" s="6">
        <f>(H25/H6)</f>
        <v>0</v>
      </c>
      <c r="K25" s="6" t="e">
        <f t="shared" si="2"/>
        <v>#DIV/0!</v>
      </c>
      <c r="L25" s="6" t="e">
        <f t="shared" si="3"/>
        <v>#DIV/0!</v>
      </c>
    </row>
    <row r="26" spans="1:12" s="14" customFormat="1" ht="21" customHeight="1">
      <c r="A26" s="3" t="s">
        <v>53</v>
      </c>
      <c r="B26" s="4" t="s">
        <v>54</v>
      </c>
      <c r="C26" s="5">
        <v>10441.65</v>
      </c>
      <c r="D26" s="5"/>
      <c r="E26" s="6">
        <f t="shared" si="0"/>
        <v>0</v>
      </c>
      <c r="F26" s="6">
        <f>(D26/D6)</f>
        <v>0</v>
      </c>
      <c r="G26" s="5">
        <v>11162.1</v>
      </c>
      <c r="H26" s="5">
        <v>200.77</v>
      </c>
      <c r="I26" s="6">
        <f t="shared" si="1"/>
        <v>1.7986758764031857E-2</v>
      </c>
      <c r="J26" s="6">
        <f>(H26/H6)</f>
        <v>4.8172968718882651E-3</v>
      </c>
      <c r="K26" s="6">
        <f t="shared" si="2"/>
        <v>0</v>
      </c>
      <c r="L26" s="6">
        <f t="shared" si="3"/>
        <v>-1.7986758764031857E-2</v>
      </c>
    </row>
    <row r="27" spans="1:12" s="14" customFormat="1" ht="21" customHeight="1">
      <c r="A27" s="3" t="s">
        <v>55</v>
      </c>
      <c r="B27" s="4" t="s">
        <v>56</v>
      </c>
      <c r="C27" s="5"/>
      <c r="D27" s="5"/>
      <c r="E27" s="6" t="e">
        <f t="shared" si="0"/>
        <v>#DIV/0!</v>
      </c>
      <c r="F27" s="6">
        <f>(D27/D6)</f>
        <v>0</v>
      </c>
      <c r="G27" s="5"/>
      <c r="H27" s="5"/>
      <c r="I27" s="6" t="e">
        <f t="shared" si="1"/>
        <v>#DIV/0!</v>
      </c>
      <c r="J27" s="6">
        <f>(H27/H6)</f>
        <v>0</v>
      </c>
      <c r="K27" s="6" t="e">
        <f t="shared" si="2"/>
        <v>#DIV/0!</v>
      </c>
      <c r="L27" s="6" t="e">
        <f t="shared" si="3"/>
        <v>#DIV/0!</v>
      </c>
    </row>
    <row r="28" spans="1:12" s="14" customFormat="1" ht="21" customHeight="1">
      <c r="A28" s="3" t="s">
        <v>57</v>
      </c>
      <c r="B28" s="4" t="s">
        <v>58</v>
      </c>
      <c r="C28" s="5">
        <v>800</v>
      </c>
      <c r="D28" s="5"/>
      <c r="E28" s="6">
        <f t="shared" si="0"/>
        <v>0</v>
      </c>
      <c r="F28" s="6">
        <f>(D28/D6)</f>
        <v>0</v>
      </c>
      <c r="G28" s="5">
        <v>50</v>
      </c>
      <c r="H28" s="5"/>
      <c r="I28" s="6">
        <f t="shared" si="1"/>
        <v>0</v>
      </c>
      <c r="J28" s="6">
        <f>(H28/H6)</f>
        <v>0</v>
      </c>
      <c r="K28" s="6" t="e">
        <f t="shared" si="2"/>
        <v>#DIV/0!</v>
      </c>
      <c r="L28" s="6">
        <f t="shared" si="3"/>
        <v>0</v>
      </c>
    </row>
    <row r="29" spans="1:12" s="14" customFormat="1" ht="21" customHeight="1">
      <c r="A29" s="3" t="s">
        <v>59</v>
      </c>
      <c r="B29" s="4" t="s">
        <v>60</v>
      </c>
      <c r="C29" s="5">
        <v>14114.2</v>
      </c>
      <c r="D29" s="5">
        <v>36.15</v>
      </c>
      <c r="E29" s="6">
        <f t="shared" si="0"/>
        <v>2.5612503719658216E-3</v>
      </c>
      <c r="F29" s="6">
        <f>(D29/D6)</f>
        <v>3.0937337129682638E-3</v>
      </c>
      <c r="G29" s="5">
        <v>30748.84</v>
      </c>
      <c r="H29" s="5">
        <v>383.7</v>
      </c>
      <c r="I29" s="6">
        <f t="shared" si="1"/>
        <v>1.2478519514882512E-2</v>
      </c>
      <c r="J29" s="6">
        <f>(H29/H6)</f>
        <v>9.2065388740525337E-3</v>
      </c>
      <c r="K29" s="6">
        <f t="shared" si="2"/>
        <v>9.4214229867083651E-2</v>
      </c>
      <c r="L29" s="6">
        <f t="shared" si="3"/>
        <v>-9.91726914291669E-3</v>
      </c>
    </row>
    <row r="30" spans="1:12" s="14" customFormat="1" ht="21" customHeight="1">
      <c r="A30" s="3" t="s">
        <v>61</v>
      </c>
      <c r="B30" s="4" t="s">
        <v>62</v>
      </c>
      <c r="C30" s="5">
        <v>753.2</v>
      </c>
      <c r="D30" s="5"/>
      <c r="E30" s="6">
        <f t="shared" si="0"/>
        <v>0</v>
      </c>
      <c r="F30" s="6">
        <f>(D30/D6)</f>
        <v>0</v>
      </c>
      <c r="G30" s="5">
        <v>1259.5</v>
      </c>
      <c r="H30" s="5">
        <v>12.46</v>
      </c>
      <c r="I30" s="6">
        <f t="shared" si="1"/>
        <v>9.8928146089718155E-3</v>
      </c>
      <c r="J30" s="6">
        <f>(H30/H6)</f>
        <v>2.9896657380947244E-4</v>
      </c>
      <c r="K30" s="6">
        <f t="shared" si="2"/>
        <v>0</v>
      </c>
      <c r="L30" s="6">
        <f t="shared" si="3"/>
        <v>-9.8928146089718155E-3</v>
      </c>
    </row>
    <row r="31" spans="1:12" s="14" customFormat="1" ht="21" customHeight="1">
      <c r="A31" s="3" t="s">
        <v>63</v>
      </c>
      <c r="B31" s="4" t="s">
        <v>64</v>
      </c>
      <c r="C31" s="5">
        <v>10350.780000000001</v>
      </c>
      <c r="D31" s="5">
        <v>466.56</v>
      </c>
      <c r="E31" s="6">
        <f t="shared" si="0"/>
        <v>4.5074863923298535E-2</v>
      </c>
      <c r="F31" s="6">
        <f>(D31/D6)</f>
        <v>3.9928420501313226E-2</v>
      </c>
      <c r="G31" s="5">
        <v>6767.6</v>
      </c>
      <c r="H31" s="5">
        <v>451.18</v>
      </c>
      <c r="I31" s="6">
        <f t="shared" si="1"/>
        <v>6.6667651752467638E-2</v>
      </c>
      <c r="J31" s="6">
        <f>(H31/H6)</f>
        <v>1.0825661217604959E-2</v>
      </c>
      <c r="K31" s="6">
        <f t="shared" si="2"/>
        <v>1.0340883904428388</v>
      </c>
      <c r="L31" s="6">
        <f t="shared" si="3"/>
        <v>-2.1592787829169104E-2</v>
      </c>
    </row>
    <row r="32" spans="1:12" s="14" customFormat="1" ht="21" customHeight="1">
      <c r="A32" s="7" t="s">
        <v>65</v>
      </c>
      <c r="B32" s="8" t="s">
        <v>66</v>
      </c>
      <c r="C32" s="9">
        <f>SUM(C33:C36)</f>
        <v>102114.09999999999</v>
      </c>
      <c r="D32" s="9">
        <f>SUM(D33:D36)</f>
        <v>284.42</v>
      </c>
      <c r="E32" s="10">
        <f t="shared" si="0"/>
        <v>2.7853156420122199E-3</v>
      </c>
      <c r="F32" s="10">
        <f>(D32/D6)</f>
        <v>2.4340795093843254E-2</v>
      </c>
      <c r="G32" s="9">
        <f>SUM(G33:G36)</f>
        <v>65621.41</v>
      </c>
      <c r="H32" s="9">
        <f>SUM(H33:H36)</f>
        <v>2118.6000000000004</v>
      </c>
      <c r="I32" s="10">
        <f t="shared" si="1"/>
        <v>3.2285194725319072E-2</v>
      </c>
      <c r="J32" s="10">
        <f>(H32/H6)</f>
        <v>5.0833915190429249E-2</v>
      </c>
      <c r="K32" s="10">
        <f t="shared" si="2"/>
        <v>0.13424903237987348</v>
      </c>
      <c r="L32" s="10">
        <f t="shared" si="3"/>
        <v>-2.9499879083306851E-2</v>
      </c>
    </row>
    <row r="33" spans="1:12" s="14" customFormat="1" ht="21" customHeight="1">
      <c r="A33" s="3" t="s">
        <v>67</v>
      </c>
      <c r="B33" s="4" t="s">
        <v>68</v>
      </c>
      <c r="C33" s="5">
        <v>73488.14</v>
      </c>
      <c r="D33" s="5"/>
      <c r="E33" s="6">
        <f t="shared" si="0"/>
        <v>0</v>
      </c>
      <c r="F33" s="6">
        <f>(D33/D6)</f>
        <v>0</v>
      </c>
      <c r="G33" s="5">
        <v>39227.199999999997</v>
      </c>
      <c r="H33" s="5">
        <v>2.4</v>
      </c>
      <c r="I33" s="6">
        <f t="shared" si="1"/>
        <v>6.1182036953950328E-5</v>
      </c>
      <c r="J33" s="6">
        <f>(H33/H6)</f>
        <v>5.7585856913542042E-5</v>
      </c>
      <c r="K33" s="6">
        <f t="shared" si="2"/>
        <v>0</v>
      </c>
      <c r="L33" s="6">
        <f t="shared" si="3"/>
        <v>-6.1182036953950328E-5</v>
      </c>
    </row>
    <row r="34" spans="1:12" s="14" customFormat="1" ht="21" customHeight="1">
      <c r="A34" s="3" t="s">
        <v>69</v>
      </c>
      <c r="B34" s="4" t="s">
        <v>70</v>
      </c>
      <c r="C34" s="5">
        <v>2020</v>
      </c>
      <c r="D34" s="5"/>
      <c r="E34" s="6">
        <f t="shared" si="0"/>
        <v>0</v>
      </c>
      <c r="F34" s="6">
        <f>(D34/D6)</f>
        <v>0</v>
      </c>
      <c r="G34" s="5">
        <v>4470</v>
      </c>
      <c r="H34" s="5">
        <v>1250</v>
      </c>
      <c r="I34" s="6">
        <f t="shared" si="1"/>
        <v>0.2796420581655481</v>
      </c>
      <c r="J34" s="6">
        <f>(H34/H6)</f>
        <v>2.9992633809136481E-2</v>
      </c>
      <c r="K34" s="6">
        <f t="shared" si="2"/>
        <v>0</v>
      </c>
      <c r="L34" s="6">
        <f t="shared" si="3"/>
        <v>-0.2796420581655481</v>
      </c>
    </row>
    <row r="35" spans="1:12" s="14" customFormat="1" ht="21" customHeight="1">
      <c r="A35" s="3" t="s">
        <v>71</v>
      </c>
      <c r="B35" s="4" t="s">
        <v>72</v>
      </c>
      <c r="C35" s="5">
        <v>25821.040000000001</v>
      </c>
      <c r="D35" s="5">
        <v>284.42</v>
      </c>
      <c r="E35" s="6">
        <f t="shared" si="0"/>
        <v>1.1015048193256353E-2</v>
      </c>
      <c r="F35" s="6">
        <f>(D35/D6)</f>
        <v>2.4340795093843254E-2</v>
      </c>
      <c r="G35" s="5">
        <v>20838.29</v>
      </c>
      <c r="H35" s="5">
        <v>850.11</v>
      </c>
      <c r="I35" s="6">
        <f t="shared" si="1"/>
        <v>4.0795573917053657E-2</v>
      </c>
      <c r="J35" s="6">
        <f>(H35/H6)</f>
        <v>2.0397630341988011E-2</v>
      </c>
      <c r="K35" s="6">
        <f t="shared" si="2"/>
        <v>0.33456846761007403</v>
      </c>
      <c r="L35" s="6">
        <f t="shared" si="3"/>
        <v>-2.9780525723797302E-2</v>
      </c>
    </row>
    <row r="36" spans="1:12" s="14" customFormat="1" ht="21" customHeight="1">
      <c r="A36" s="3" t="s">
        <v>73</v>
      </c>
      <c r="B36" s="4" t="s">
        <v>74</v>
      </c>
      <c r="C36" s="5">
        <v>784.92</v>
      </c>
      <c r="D36" s="5"/>
      <c r="E36" s="6">
        <f t="shared" si="0"/>
        <v>0</v>
      </c>
      <c r="F36" s="6">
        <f>(D36/D6)</f>
        <v>0</v>
      </c>
      <c r="G36" s="5">
        <v>1085.92</v>
      </c>
      <c r="H36" s="5">
        <v>16.09</v>
      </c>
      <c r="I36" s="6">
        <f t="shared" si="1"/>
        <v>1.4816929423898629E-2</v>
      </c>
      <c r="J36" s="6">
        <f>(H36/H6)</f>
        <v>3.8606518239120478E-4</v>
      </c>
      <c r="K36" s="6">
        <f t="shared" si="2"/>
        <v>0</v>
      </c>
      <c r="L36" s="6">
        <f t="shared" si="3"/>
        <v>-1.4816929423898629E-2</v>
      </c>
    </row>
    <row r="37" spans="1:12" s="14" customFormat="1" ht="21" customHeight="1">
      <c r="A37" s="11" t="s">
        <v>75</v>
      </c>
      <c r="B37" s="12">
        <v>600</v>
      </c>
      <c r="C37" s="9">
        <f>SUM(C38:C38)</f>
        <v>350</v>
      </c>
      <c r="D37" s="9">
        <f>SUM(D38:D38)</f>
        <v>0</v>
      </c>
      <c r="E37" s="6">
        <f t="shared" si="0"/>
        <v>0</v>
      </c>
      <c r="F37" s="6">
        <f>(D37/D7)</f>
        <v>0</v>
      </c>
      <c r="G37" s="9">
        <f>SUM(G38:G38)</f>
        <v>328.82</v>
      </c>
      <c r="H37" s="9">
        <f>SUM(H38:H38)</f>
        <v>0</v>
      </c>
      <c r="I37" s="6">
        <f t="shared" si="1"/>
        <v>0</v>
      </c>
      <c r="J37" s="6">
        <f>(H37/H7)</f>
        <v>0</v>
      </c>
      <c r="K37" s="6" t="e">
        <f t="shared" si="2"/>
        <v>#DIV/0!</v>
      </c>
      <c r="L37" s="6">
        <f t="shared" si="3"/>
        <v>0</v>
      </c>
    </row>
    <row r="38" spans="1:12" s="14" customFormat="1" ht="21" customHeight="1">
      <c r="A38" s="3" t="s">
        <v>76</v>
      </c>
      <c r="B38" s="4">
        <v>602</v>
      </c>
      <c r="C38" s="5">
        <v>350</v>
      </c>
      <c r="D38" s="5"/>
      <c r="E38" s="6">
        <f t="shared" si="0"/>
        <v>0</v>
      </c>
      <c r="F38" s="6">
        <f>(D38/D8)</f>
        <v>0</v>
      </c>
      <c r="G38" s="5">
        <v>328.82</v>
      </c>
      <c r="H38" s="5"/>
      <c r="I38" s="6">
        <f t="shared" si="1"/>
        <v>0</v>
      </c>
      <c r="J38" s="6">
        <f>(H38/H8)</f>
        <v>0</v>
      </c>
      <c r="K38" s="6" t="e">
        <f t="shared" si="2"/>
        <v>#DIV/0!</v>
      </c>
      <c r="L38" s="6">
        <f t="shared" si="3"/>
        <v>0</v>
      </c>
    </row>
    <row r="39" spans="1:12" s="14" customFormat="1" ht="21" customHeight="1">
      <c r="A39" s="7" t="s">
        <v>77</v>
      </c>
      <c r="B39" s="8" t="s">
        <v>78</v>
      </c>
      <c r="C39" s="9">
        <f>SUM(C40:C44)</f>
        <v>340198.84</v>
      </c>
      <c r="D39" s="9">
        <f>SUM(D40:D44)</f>
        <v>5729.9500000000007</v>
      </c>
      <c r="E39" s="10">
        <f t="shared" si="0"/>
        <v>1.6842943967710178E-2</v>
      </c>
      <c r="F39" s="10">
        <f>(D39/D6)</f>
        <v>0.49037177008637634</v>
      </c>
      <c r="G39" s="9">
        <f>SUM(G40:G44)</f>
        <v>334399.5</v>
      </c>
      <c r="H39" s="9">
        <f>SUM(H40:H44)</f>
        <v>25293.689999999995</v>
      </c>
      <c r="I39" s="10">
        <f t="shared" si="1"/>
        <v>7.5639138216414784E-2</v>
      </c>
      <c r="J39" s="10">
        <f>(H39/H6)</f>
        <v>0.60689950548145377</v>
      </c>
      <c r="K39" s="10">
        <f t="shared" si="2"/>
        <v>0.22653673702808891</v>
      </c>
      <c r="L39" s="10">
        <f t="shared" si="3"/>
        <v>-5.8796194248704609E-2</v>
      </c>
    </row>
    <row r="40" spans="1:12" s="14" customFormat="1" ht="21" customHeight="1">
      <c r="A40" s="3" t="s">
        <v>79</v>
      </c>
      <c r="B40" s="4" t="s">
        <v>80</v>
      </c>
      <c r="C40" s="5">
        <v>103638.39999999999</v>
      </c>
      <c r="D40" s="5">
        <v>1635.14</v>
      </c>
      <c r="E40" s="6">
        <f t="shared" si="0"/>
        <v>1.5777356655448174E-2</v>
      </c>
      <c r="F40" s="6">
        <f>(D40/D6)</f>
        <v>0.13993603716245995</v>
      </c>
      <c r="G40" s="5">
        <v>101969.1</v>
      </c>
      <c r="H40" s="5">
        <v>8147.6</v>
      </c>
      <c r="I40" s="6">
        <f t="shared" si="1"/>
        <v>7.9902637171456847E-2</v>
      </c>
      <c r="J40" s="6">
        <f>(H40/H6)</f>
        <v>0.19549438657865631</v>
      </c>
      <c r="K40" s="6">
        <f t="shared" si="2"/>
        <v>0.20068977367568364</v>
      </c>
      <c r="L40" s="6">
        <f t="shared" si="3"/>
        <v>-6.4125280516008673E-2</v>
      </c>
    </row>
    <row r="41" spans="1:12" s="14" customFormat="1" ht="21" customHeight="1">
      <c r="A41" s="3" t="s">
        <v>81</v>
      </c>
      <c r="B41" s="4" t="s">
        <v>82</v>
      </c>
      <c r="C41" s="5">
        <v>187928.77</v>
      </c>
      <c r="D41" s="5">
        <v>1987.09</v>
      </c>
      <c r="E41" s="6">
        <f t="shared" si="0"/>
        <v>1.0573633829455703E-2</v>
      </c>
      <c r="F41" s="6">
        <f>(D41/D6)</f>
        <v>0.17005608087696009</v>
      </c>
      <c r="G41" s="5">
        <v>183756.5</v>
      </c>
      <c r="H41" s="5">
        <v>13933.06</v>
      </c>
      <c r="I41" s="6">
        <f t="shared" si="1"/>
        <v>7.5823494679099782E-2</v>
      </c>
      <c r="J41" s="6">
        <f>(H41/H6)</f>
        <v>0.33431133313658168</v>
      </c>
      <c r="K41" s="6">
        <f t="shared" si="2"/>
        <v>0.14261691258058173</v>
      </c>
      <c r="L41" s="6">
        <f t="shared" si="3"/>
        <v>-6.5249860849644084E-2</v>
      </c>
    </row>
    <row r="42" spans="1:12" s="14" customFormat="1" ht="21" customHeight="1">
      <c r="A42" s="3" t="s">
        <v>83</v>
      </c>
      <c r="B42" s="4">
        <v>703</v>
      </c>
      <c r="C42" s="5">
        <v>15116.07</v>
      </c>
      <c r="D42" s="5">
        <v>532.82000000000005</v>
      </c>
      <c r="E42" s="6">
        <f t="shared" si="0"/>
        <v>3.5248579822665549E-2</v>
      </c>
      <c r="F42" s="6"/>
      <c r="G42" s="5">
        <v>14915.5</v>
      </c>
      <c r="H42" s="5">
        <v>1237.0999999999999</v>
      </c>
      <c r="I42" s="6"/>
      <c r="J42" s="6"/>
      <c r="K42" s="6"/>
      <c r="L42" s="6"/>
    </row>
    <row r="43" spans="1:12" s="14" customFormat="1" ht="21" customHeight="1">
      <c r="A43" s="3" t="s">
        <v>84</v>
      </c>
      <c r="B43" s="4" t="s">
        <v>85</v>
      </c>
      <c r="C43" s="5">
        <v>7927.9</v>
      </c>
      <c r="D43" s="5">
        <v>199.3</v>
      </c>
      <c r="E43" s="6">
        <f t="shared" si="0"/>
        <v>2.5139065830800087E-2</v>
      </c>
      <c r="F43" s="6">
        <f>(D43/D6)</f>
        <v>1.705618614092877E-2</v>
      </c>
      <c r="G43" s="5">
        <v>8835</v>
      </c>
      <c r="H43" s="5">
        <v>429.51</v>
      </c>
      <c r="I43" s="6">
        <f t="shared" si="1"/>
        <v>4.8614601018675721E-2</v>
      </c>
      <c r="J43" s="6">
        <f>(H43/H6)</f>
        <v>1.0305708917889768E-2</v>
      </c>
      <c r="K43" s="6">
        <f t="shared" si="2"/>
        <v>0.46401713580591841</v>
      </c>
      <c r="L43" s="6">
        <f t="shared" si="3"/>
        <v>-2.3475535187875634E-2</v>
      </c>
    </row>
    <row r="44" spans="1:12" s="14" customFormat="1" ht="21" customHeight="1">
      <c r="A44" s="3" t="s">
        <v>86</v>
      </c>
      <c r="B44" s="4" t="s">
        <v>87</v>
      </c>
      <c r="C44" s="5">
        <v>25587.7</v>
      </c>
      <c r="D44" s="5">
        <v>1375.6</v>
      </c>
      <c r="E44" s="6">
        <f t="shared" si="0"/>
        <v>5.3760205098543436E-2</v>
      </c>
      <c r="F44" s="6">
        <f>(D44/D6)</f>
        <v>0.11772448397120729</v>
      </c>
      <c r="G44" s="5">
        <v>24923.4</v>
      </c>
      <c r="H44" s="5">
        <v>1546.42</v>
      </c>
      <c r="I44" s="6">
        <f t="shared" si="1"/>
        <v>6.2046911737563895E-2</v>
      </c>
      <c r="J44" s="6">
        <f>(H44/H6)</f>
        <v>3.7104967020099869E-2</v>
      </c>
      <c r="K44" s="6">
        <f t="shared" si="2"/>
        <v>0.88953841776490206</v>
      </c>
      <c r="L44" s="6">
        <f t="shared" si="3"/>
        <v>-8.2867066390204594E-3</v>
      </c>
    </row>
    <row r="45" spans="1:12" s="14" customFormat="1" ht="21" customHeight="1">
      <c r="A45" s="7" t="s">
        <v>88</v>
      </c>
      <c r="B45" s="8" t="s">
        <v>89</v>
      </c>
      <c r="C45" s="9">
        <f>SUM(C46:C48)</f>
        <v>79451.049999999988</v>
      </c>
      <c r="D45" s="9">
        <f>SUM(D46:D48)</f>
        <v>1573.2800000000002</v>
      </c>
      <c r="E45" s="10">
        <f t="shared" si="0"/>
        <v>1.9801878011681411E-2</v>
      </c>
      <c r="F45" s="10">
        <f>(D45/D6)</f>
        <v>0.13464202976317319</v>
      </c>
      <c r="G45" s="9">
        <f>SUM(G46:G48)</f>
        <v>81626.66</v>
      </c>
      <c r="H45" s="9">
        <f>SUM(H46:H48)</f>
        <v>6039.73</v>
      </c>
      <c r="I45" s="10">
        <f t="shared" si="1"/>
        <v>7.3992124631829831E-2</v>
      </c>
      <c r="J45" s="10">
        <f>(H45/H6)</f>
        <v>0.14491792815684468</v>
      </c>
      <c r="K45" s="10">
        <f t="shared" si="2"/>
        <v>0.26048846554398958</v>
      </c>
      <c r="L45" s="10">
        <f t="shared" si="3"/>
        <v>-5.4190246620148416E-2</v>
      </c>
    </row>
    <row r="46" spans="1:12" s="14" customFormat="1" ht="21" customHeight="1">
      <c r="A46" s="3" t="s">
        <v>90</v>
      </c>
      <c r="B46" s="4" t="s">
        <v>91</v>
      </c>
      <c r="C46" s="5">
        <v>54848.45</v>
      </c>
      <c r="D46" s="5">
        <v>1051.92</v>
      </c>
      <c r="E46" s="6">
        <f t="shared" si="0"/>
        <v>1.9178664119040741E-2</v>
      </c>
      <c r="F46" s="6">
        <f>(D46/D6)</f>
        <v>9.002379992657196E-2</v>
      </c>
      <c r="G46" s="5">
        <v>54330.76</v>
      </c>
      <c r="H46" s="5">
        <v>4104.03</v>
      </c>
      <c r="I46" s="6">
        <f t="shared" si="1"/>
        <v>7.5537872100445491E-2</v>
      </c>
      <c r="J46" s="6">
        <f>(H46/H6)</f>
        <v>9.8472535145368301E-2</v>
      </c>
      <c r="K46" s="6">
        <f t="shared" si="2"/>
        <v>0.25631391583394864</v>
      </c>
      <c r="L46" s="6">
        <f t="shared" si="3"/>
        <v>-5.6359207981404751E-2</v>
      </c>
    </row>
    <row r="47" spans="1:12" s="14" customFormat="1" ht="21" customHeight="1">
      <c r="A47" s="3" t="s">
        <v>92</v>
      </c>
      <c r="B47" s="4" t="s">
        <v>93</v>
      </c>
      <c r="C47" s="5">
        <v>394.5</v>
      </c>
      <c r="D47" s="5"/>
      <c r="E47" s="6">
        <f t="shared" si="0"/>
        <v>0</v>
      </c>
      <c r="F47" s="6">
        <f>(D47/D6)</f>
        <v>0</v>
      </c>
      <c r="G47" s="5">
        <v>382.5</v>
      </c>
      <c r="H47" s="5">
        <v>25.13</v>
      </c>
      <c r="I47" s="6">
        <f t="shared" si="1"/>
        <v>6.5699346405228759E-2</v>
      </c>
      <c r="J47" s="6">
        <f>(H47/H6)</f>
        <v>6.0297191009887983E-4</v>
      </c>
      <c r="K47" s="6">
        <f t="shared" si="2"/>
        <v>0</v>
      </c>
      <c r="L47" s="6">
        <f t="shared" si="3"/>
        <v>-6.5699346405228759E-2</v>
      </c>
    </row>
    <row r="48" spans="1:12" s="14" customFormat="1" ht="21" customHeight="1">
      <c r="A48" s="3" t="s">
        <v>94</v>
      </c>
      <c r="B48" s="4" t="s">
        <v>95</v>
      </c>
      <c r="C48" s="5">
        <v>24208.1</v>
      </c>
      <c r="D48" s="5">
        <v>521.36</v>
      </c>
      <c r="E48" s="6">
        <f t="shared" si="0"/>
        <v>2.1536593123789145E-2</v>
      </c>
      <c r="F48" s="6">
        <f>(D48/D6)</f>
        <v>4.4618229836601221E-2</v>
      </c>
      <c r="G48" s="5">
        <v>26913.4</v>
      </c>
      <c r="H48" s="5">
        <v>1910.57</v>
      </c>
      <c r="I48" s="6">
        <f t="shared" si="1"/>
        <v>7.0989544241901792E-2</v>
      </c>
      <c r="J48" s="6">
        <f>(H48/H6)</f>
        <v>4.5842421101377505E-2</v>
      </c>
      <c r="K48" s="6">
        <f t="shared" si="2"/>
        <v>0.27288191482123136</v>
      </c>
      <c r="L48" s="6">
        <f t="shared" si="3"/>
        <v>-4.9452951118112647E-2</v>
      </c>
    </row>
    <row r="49" spans="1:12" s="14" customFormat="1" ht="21" customHeight="1">
      <c r="A49" s="7" t="s">
        <v>96</v>
      </c>
      <c r="B49" s="8" t="s">
        <v>97</v>
      </c>
      <c r="C49" s="9">
        <f>SUM(C50:C53)</f>
        <v>22398.65</v>
      </c>
      <c r="D49" s="9">
        <f>SUM(D50:D53)</f>
        <v>387.33</v>
      </c>
      <c r="E49" s="10">
        <f t="shared" si="0"/>
        <v>1.7292560042681142E-2</v>
      </c>
      <c r="F49" s="10">
        <f>(D49/D6)</f>
        <v>3.3147880471479874E-2</v>
      </c>
      <c r="G49" s="9">
        <f>SUM(G50:G53)</f>
        <v>19804.02</v>
      </c>
      <c r="H49" s="9">
        <f>SUM(H50:H53)</f>
        <v>564.66000000000008</v>
      </c>
      <c r="I49" s="10">
        <f t="shared" si="1"/>
        <v>2.8512392938403418E-2</v>
      </c>
      <c r="J49" s="10">
        <f>(H49/H6)</f>
        <v>1.3548512485333605E-2</v>
      </c>
      <c r="K49" s="10">
        <f t="shared" si="2"/>
        <v>0.68595260864945262</v>
      </c>
      <c r="L49" s="10">
        <f t="shared" si="3"/>
        <v>-1.1219832895722277E-2</v>
      </c>
    </row>
    <row r="50" spans="1:12" s="14" customFormat="1" ht="21" customHeight="1">
      <c r="A50" s="3" t="s">
        <v>98</v>
      </c>
      <c r="B50" s="4" t="s">
        <v>99</v>
      </c>
      <c r="C50" s="5">
        <v>7626.25</v>
      </c>
      <c r="D50" s="5">
        <v>362.39</v>
      </c>
      <c r="E50" s="6">
        <f t="shared" si="0"/>
        <v>4.751876741517784E-2</v>
      </c>
      <c r="F50" s="6">
        <f>(D50/D6)</f>
        <v>3.1013503741149903E-2</v>
      </c>
      <c r="G50" s="5">
        <v>4646</v>
      </c>
      <c r="H50" s="5">
        <v>303.56</v>
      </c>
      <c r="I50" s="6">
        <f t="shared" si="1"/>
        <v>6.5337925096857513E-2</v>
      </c>
      <c r="J50" s="6">
        <f>(H50/H6)</f>
        <v>7.2836511352811764E-3</v>
      </c>
      <c r="K50" s="6">
        <f t="shared" si="2"/>
        <v>1.1938002371854</v>
      </c>
      <c r="L50" s="6">
        <f t="shared" si="3"/>
        <v>-1.7819157681679673E-2</v>
      </c>
    </row>
    <row r="51" spans="1:12" s="14" customFormat="1" ht="21" customHeight="1">
      <c r="A51" s="3" t="s">
        <v>100</v>
      </c>
      <c r="B51" s="4" t="s">
        <v>101</v>
      </c>
      <c r="C51" s="5">
        <v>1371.5</v>
      </c>
      <c r="D51" s="5">
        <v>6.39</v>
      </c>
      <c r="E51" s="6">
        <f t="shared" si="0"/>
        <v>4.659132336857455E-3</v>
      </c>
      <c r="F51" s="6">
        <f>(D51/D6)</f>
        <v>5.4685915424252296E-4</v>
      </c>
      <c r="G51" s="5">
        <v>520.4</v>
      </c>
      <c r="H51" s="5">
        <v>13.76</v>
      </c>
      <c r="I51" s="6">
        <f t="shared" si="1"/>
        <v>2.644119907763259E-2</v>
      </c>
      <c r="J51" s="6">
        <f>(H51/H6)</f>
        <v>3.3015891297097437E-4</v>
      </c>
      <c r="K51" s="6">
        <f t="shared" si="2"/>
        <v>0.46438953488372092</v>
      </c>
      <c r="L51" s="6">
        <f t="shared" si="3"/>
        <v>-2.1782066740775135E-2</v>
      </c>
    </row>
    <row r="52" spans="1:12" s="14" customFormat="1" ht="21" customHeight="1">
      <c r="A52" s="3" t="s">
        <v>102</v>
      </c>
      <c r="B52" s="4" t="s">
        <v>103</v>
      </c>
      <c r="C52" s="5">
        <v>12866.4</v>
      </c>
      <c r="D52" s="5"/>
      <c r="E52" s="6">
        <f t="shared" si="0"/>
        <v>0</v>
      </c>
      <c r="F52" s="6">
        <f>(D52/D6)</f>
        <v>0</v>
      </c>
      <c r="G52" s="5">
        <v>14103.62</v>
      </c>
      <c r="H52" s="5">
        <v>191.65</v>
      </c>
      <c r="I52" s="6">
        <f t="shared" si="1"/>
        <v>1.3588709848960764E-2</v>
      </c>
      <c r="J52" s="6">
        <f>(H52/H6)</f>
        <v>4.5984706156168053E-3</v>
      </c>
      <c r="K52" s="6">
        <f t="shared" si="2"/>
        <v>0</v>
      </c>
      <c r="L52" s="6">
        <f t="shared" si="3"/>
        <v>-1.3588709848960764E-2</v>
      </c>
    </row>
    <row r="53" spans="1:12" s="14" customFormat="1" ht="21" customHeight="1">
      <c r="A53" s="3" t="s">
        <v>104</v>
      </c>
      <c r="B53" s="4" t="s">
        <v>105</v>
      </c>
      <c r="C53" s="5">
        <v>534.5</v>
      </c>
      <c r="D53" s="5">
        <v>18.55</v>
      </c>
      <c r="E53" s="6">
        <f t="shared" si="0"/>
        <v>3.470533208606174E-2</v>
      </c>
      <c r="F53" s="6">
        <f>(D53/D6)</f>
        <v>1.5875175760874493E-3</v>
      </c>
      <c r="G53" s="5">
        <v>534</v>
      </c>
      <c r="H53" s="5">
        <v>55.69</v>
      </c>
      <c r="I53" s="6">
        <f t="shared" si="1"/>
        <v>0.10428838951310861</v>
      </c>
      <c r="J53" s="6">
        <f>(H53/H6)</f>
        <v>1.3362318214646485E-3</v>
      </c>
      <c r="K53" s="6">
        <f t="shared" si="2"/>
        <v>0.33309391273119054</v>
      </c>
      <c r="L53" s="6">
        <f t="shared" si="3"/>
        <v>-6.9583057427046874E-2</v>
      </c>
    </row>
    <row r="54" spans="1:12" s="14" customFormat="1" ht="21" customHeight="1">
      <c r="A54" s="7" t="s">
        <v>106</v>
      </c>
      <c r="B54" s="8" t="s">
        <v>107</v>
      </c>
      <c r="C54" s="9">
        <f>SUM(C55:C55)</f>
        <v>1440</v>
      </c>
      <c r="D54" s="9">
        <f>SUM(D55:D55)</f>
        <v>11.32</v>
      </c>
      <c r="E54" s="10">
        <f t="shared" si="0"/>
        <v>7.8611111111111121E-3</v>
      </c>
      <c r="F54" s="10">
        <f>(D54/D6)</f>
        <v>9.6877083349379653E-4</v>
      </c>
      <c r="G54" s="9">
        <f>SUM(G55:G55)</f>
        <v>2547</v>
      </c>
      <c r="H54" s="9">
        <f>SUM(H55:H55)</f>
        <v>115.11</v>
      </c>
      <c r="I54" s="10">
        <f t="shared" si="1"/>
        <v>4.5194346289752649E-2</v>
      </c>
      <c r="J54" s="10">
        <f>(H54/H6)</f>
        <v>2.7619616622157604E-3</v>
      </c>
      <c r="K54" s="10">
        <f t="shared" si="2"/>
        <v>9.834071757449396E-2</v>
      </c>
      <c r="L54" s="10">
        <f t="shared" si="3"/>
        <v>-3.7333235178641538E-2</v>
      </c>
    </row>
    <row r="55" spans="1:12" s="14" customFormat="1" ht="21" customHeight="1">
      <c r="A55" s="3" t="s">
        <v>108</v>
      </c>
      <c r="B55" s="4" t="s">
        <v>109</v>
      </c>
      <c r="C55" s="5">
        <v>1440</v>
      </c>
      <c r="D55" s="5">
        <v>11.32</v>
      </c>
      <c r="E55" s="6">
        <f t="shared" si="0"/>
        <v>7.8611111111111121E-3</v>
      </c>
      <c r="F55" s="6">
        <f>(D55/D6)</f>
        <v>9.6877083349379653E-4</v>
      </c>
      <c r="G55" s="5">
        <v>2547</v>
      </c>
      <c r="H55" s="5">
        <v>115.11</v>
      </c>
      <c r="I55" s="6">
        <f t="shared" si="1"/>
        <v>4.5194346289752649E-2</v>
      </c>
      <c r="J55" s="6">
        <f>(H55/H6)</f>
        <v>2.7619616622157604E-3</v>
      </c>
      <c r="K55" s="6">
        <f t="shared" si="2"/>
        <v>9.834071757449396E-2</v>
      </c>
      <c r="L55" s="6">
        <f t="shared" si="3"/>
        <v>-3.7333235178641538E-2</v>
      </c>
    </row>
    <row r="56" spans="1:12" s="14" customFormat="1" ht="21" customHeight="1">
      <c r="A56" s="7" t="s">
        <v>110</v>
      </c>
      <c r="B56" s="8" t="s">
        <v>111</v>
      </c>
      <c r="C56" s="9">
        <f>SUM(C57:C57)</f>
        <v>2435.3000000000002</v>
      </c>
      <c r="D56" s="9">
        <f>SUM(D57:D57)</f>
        <v>118.67</v>
      </c>
      <c r="E56" s="10">
        <f t="shared" si="0"/>
        <v>4.8729109349977415E-2</v>
      </c>
      <c r="F56" s="10">
        <f>(D56/D6)</f>
        <v>1.0155833463843538E-2</v>
      </c>
      <c r="G56" s="9">
        <f>SUM(G57:G57)</f>
        <v>2297.8000000000002</v>
      </c>
      <c r="H56" s="9">
        <f>SUM(H57:H57)</f>
        <v>93.67</v>
      </c>
      <c r="I56" s="10">
        <f t="shared" si="1"/>
        <v>4.0765079641396113E-2</v>
      </c>
      <c r="J56" s="10">
        <f>(H56/H6)</f>
        <v>2.2475280071214514E-3</v>
      </c>
      <c r="K56" s="10">
        <f t="shared" si="2"/>
        <v>1.2668944165688054</v>
      </c>
      <c r="L56" s="10">
        <f t="shared" si="3"/>
        <v>7.9640297085813022E-3</v>
      </c>
    </row>
    <row r="57" spans="1:12" s="14" customFormat="1" ht="21" customHeight="1">
      <c r="A57" s="3" t="s">
        <v>112</v>
      </c>
      <c r="B57" s="4" t="s">
        <v>113</v>
      </c>
      <c r="C57" s="5">
        <v>2435.3000000000002</v>
      </c>
      <c r="D57" s="5">
        <v>118.67</v>
      </c>
      <c r="E57" s="6">
        <f t="shared" si="0"/>
        <v>4.8729109349977415E-2</v>
      </c>
      <c r="F57" s="6">
        <f>(D57/D6)</f>
        <v>1.0155833463843538E-2</v>
      </c>
      <c r="G57" s="5">
        <v>2297.8000000000002</v>
      </c>
      <c r="H57" s="5">
        <v>93.67</v>
      </c>
      <c r="I57" s="6">
        <f t="shared" si="1"/>
        <v>4.0765079641396113E-2</v>
      </c>
      <c r="J57" s="6">
        <f>(H57/H6)</f>
        <v>2.2475280071214514E-3</v>
      </c>
      <c r="K57" s="6">
        <f t="shared" si="2"/>
        <v>1.2668944165688054</v>
      </c>
      <c r="L57" s="6">
        <f t="shared" si="3"/>
        <v>7.9640297085813022E-3</v>
      </c>
    </row>
    <row r="58" spans="1:12" s="14" customFormat="1" ht="41.1" customHeight="1">
      <c r="A58" s="7" t="s">
        <v>114</v>
      </c>
      <c r="B58" s="8" t="s">
        <v>115</v>
      </c>
      <c r="C58" s="9">
        <f>SUM(C59:C59)</f>
        <v>5</v>
      </c>
      <c r="D58" s="9">
        <f>SUM(D59:D59)</f>
        <v>0.51</v>
      </c>
      <c r="E58" s="10">
        <f t="shared" si="0"/>
        <v>0.10200000000000001</v>
      </c>
      <c r="F58" s="10">
        <f>(D58/D6)</f>
        <v>4.3646035784614511E-5</v>
      </c>
      <c r="G58" s="9">
        <f>SUM(G59:G59)</f>
        <v>12</v>
      </c>
      <c r="H58" s="9">
        <f>SUM(H59:H59)</f>
        <v>1.1000000000000001</v>
      </c>
      <c r="I58" s="10">
        <f t="shared" si="1"/>
        <v>9.1666666666666674E-2</v>
      </c>
      <c r="J58" s="10">
        <f>(H58/H6)</f>
        <v>2.6393517752040103E-5</v>
      </c>
      <c r="K58" s="10">
        <f t="shared" si="2"/>
        <v>0.46363636363636362</v>
      </c>
      <c r="L58" s="10">
        <f t="shared" si="3"/>
        <v>1.0333333333333333E-2</v>
      </c>
    </row>
    <row r="59" spans="1:12" s="14" customFormat="1" ht="21" customHeight="1">
      <c r="A59" s="3" t="s">
        <v>116</v>
      </c>
      <c r="B59" s="4" t="s">
        <v>117</v>
      </c>
      <c r="C59" s="5">
        <v>5</v>
      </c>
      <c r="D59" s="5">
        <v>0.51</v>
      </c>
      <c r="E59" s="6">
        <f t="shared" si="0"/>
        <v>0.10200000000000001</v>
      </c>
      <c r="F59" s="6">
        <f>(D59/D6)</f>
        <v>4.3646035784614511E-5</v>
      </c>
      <c r="G59" s="5">
        <v>12</v>
      </c>
      <c r="H59" s="5">
        <v>1.1000000000000001</v>
      </c>
      <c r="I59" s="6">
        <f t="shared" si="1"/>
        <v>9.1666666666666674E-2</v>
      </c>
      <c r="J59" s="6">
        <f>(H59/H6)</f>
        <v>2.6393517752040103E-5</v>
      </c>
      <c r="K59" s="6">
        <f t="shared" si="2"/>
        <v>0.46363636363636362</v>
      </c>
      <c r="L59" s="6">
        <f t="shared" si="3"/>
        <v>1.0333333333333333E-2</v>
      </c>
    </row>
    <row r="60" spans="1:12" s="14" customFormat="1" ht="60.95" customHeight="1">
      <c r="A60" s="7" t="s">
        <v>118</v>
      </c>
      <c r="B60" s="8" t="s">
        <v>119</v>
      </c>
      <c r="C60" s="9">
        <f>SUM(C61:C63)</f>
        <v>0</v>
      </c>
      <c r="D60" s="9">
        <f>SUM(D61:D63)</f>
        <v>0</v>
      </c>
      <c r="E60" s="6" t="e">
        <f t="shared" si="0"/>
        <v>#DIV/0!</v>
      </c>
      <c r="F60" s="6">
        <f>(D60/D7)</f>
        <v>0</v>
      </c>
      <c r="G60" s="9">
        <f>SUM(G61:G63)</f>
        <v>305.2</v>
      </c>
      <c r="H60" s="9">
        <f>SUM(H61:H63)</f>
        <v>25.4</v>
      </c>
      <c r="I60" s="6">
        <f t="shared" si="1"/>
        <v>8.322411533420708E-2</v>
      </c>
      <c r="J60" s="6">
        <f>(H60/H7)</f>
        <v>4.6389389614255793E-3</v>
      </c>
      <c r="K60" s="6">
        <f t="shared" si="2"/>
        <v>0</v>
      </c>
      <c r="L60" s="6" t="e">
        <f t="shared" si="3"/>
        <v>#DIV/0!</v>
      </c>
    </row>
    <row r="61" spans="1:12" s="14" customFormat="1" ht="41.1" customHeight="1">
      <c r="A61" s="3" t="s">
        <v>120</v>
      </c>
      <c r="B61" s="4" t="s">
        <v>121</v>
      </c>
      <c r="C61" s="5"/>
      <c r="D61" s="5"/>
      <c r="E61" s="6"/>
      <c r="F61" s="6"/>
      <c r="G61" s="5"/>
      <c r="H61" s="5"/>
      <c r="I61" s="6"/>
      <c r="J61" s="6"/>
      <c r="K61" s="6"/>
      <c r="L61" s="6"/>
    </row>
    <row r="62" spans="1:12" s="14" customFormat="1" ht="21" customHeight="1">
      <c r="A62" s="3" t="s">
        <v>122</v>
      </c>
      <c r="B62" s="4" t="s">
        <v>123</v>
      </c>
      <c r="C62" s="5"/>
      <c r="D62" s="5"/>
      <c r="E62" s="6"/>
      <c r="F62" s="6"/>
      <c r="G62" s="5"/>
      <c r="H62" s="5"/>
      <c r="I62" s="6"/>
      <c r="J62" s="6"/>
      <c r="K62" s="6"/>
      <c r="L62" s="6"/>
    </row>
    <row r="63" spans="1:12" s="14" customFormat="1" ht="21" customHeight="1">
      <c r="A63" s="3" t="s">
        <v>124</v>
      </c>
      <c r="B63" s="4" t="s">
        <v>125</v>
      </c>
      <c r="C63" s="5"/>
      <c r="D63" s="5"/>
      <c r="E63" s="6" t="e">
        <f t="shared" ref="E63" si="4">(D63/C63)</f>
        <v>#DIV/0!</v>
      </c>
      <c r="F63" s="6">
        <f>(D63/D10)</f>
        <v>0</v>
      </c>
      <c r="G63" s="5">
        <v>305.2</v>
      </c>
      <c r="H63" s="5">
        <v>25.4</v>
      </c>
      <c r="I63" s="6">
        <f t="shared" ref="I63" si="5">(H63/G63)</f>
        <v>8.322411533420708E-2</v>
      </c>
      <c r="J63" s="6">
        <f>(H63/H10)</f>
        <v>1.1973958996261674E-2</v>
      </c>
      <c r="K63" s="6">
        <f t="shared" ref="K63" si="6">(D63/H63)</f>
        <v>0</v>
      </c>
      <c r="L63" s="6" t="e">
        <f t="shared" ref="L63" si="7">(E63-I63)</f>
        <v>#DIV/0!</v>
      </c>
    </row>
  </sheetData>
  <mergeCells count="7">
    <mergeCell ref="A1:O1"/>
    <mergeCell ref="A3:O3"/>
    <mergeCell ref="A4:A5"/>
    <mergeCell ref="B4:B5"/>
    <mergeCell ref="C4:F4"/>
    <mergeCell ref="G4:L4"/>
    <mergeCell ref="A2:L2"/>
  </mergeCells>
  <pageMargins left="0.17" right="0.18" top="0.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2021-03-15T11:13:07Z</cp:lastPrinted>
  <dcterms:created xsi:type="dcterms:W3CDTF">2021-03-15T10:46:02Z</dcterms:created>
  <dcterms:modified xsi:type="dcterms:W3CDTF">2021-03-15T11:13:09Z</dcterms:modified>
</cp:coreProperties>
</file>