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2\август\"/>
    </mc:Choice>
  </mc:AlternateContent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Таблица!$C$6:$L$53</definedName>
  </definedNames>
  <calcPr calcId="162913"/>
</workbook>
</file>

<file path=xl/calcChain.xml><?xml version="1.0" encoding="utf-8"?>
<calcChain xmlns="http://schemas.openxmlformats.org/spreadsheetml/2006/main">
  <c r="H6" i="1" l="1"/>
  <c r="G6" i="1"/>
  <c r="I36" i="1"/>
  <c r="K32" i="1"/>
  <c r="I32" i="1"/>
  <c r="J32" i="1"/>
  <c r="H31" i="1"/>
  <c r="G31" i="1"/>
  <c r="D31" i="1"/>
  <c r="C31" i="1"/>
  <c r="F32" i="1"/>
  <c r="E32" i="1"/>
  <c r="L32" i="1" l="1"/>
  <c r="K31" i="1"/>
  <c r="I31" i="1"/>
  <c r="K36" i="1"/>
  <c r="E36" i="1"/>
  <c r="L36" i="1" s="1"/>
  <c r="H52" i="1"/>
  <c r="H50" i="1"/>
  <c r="H48" i="1"/>
  <c r="H43" i="1"/>
  <c r="H39" i="1"/>
  <c r="H33" i="1"/>
  <c r="H26" i="1"/>
  <c r="H20" i="1"/>
  <c r="H17" i="1"/>
  <c r="H15" i="1"/>
  <c r="H7" i="1"/>
  <c r="J31" i="1" s="1"/>
  <c r="G52" i="1"/>
  <c r="G50" i="1"/>
  <c r="G48" i="1"/>
  <c r="G43" i="1"/>
  <c r="G39" i="1"/>
  <c r="G33" i="1"/>
  <c r="G26" i="1"/>
  <c r="G20" i="1"/>
  <c r="G17" i="1"/>
  <c r="G15" i="1"/>
  <c r="G7" i="1"/>
  <c r="D52" i="1"/>
  <c r="D50" i="1"/>
  <c r="D48" i="1"/>
  <c r="D43" i="1"/>
  <c r="D39" i="1"/>
  <c r="D33" i="1"/>
  <c r="F31" i="1" s="1"/>
  <c r="D26" i="1"/>
  <c r="D20" i="1"/>
  <c r="D17" i="1"/>
  <c r="D15" i="1"/>
  <c r="D7" i="1"/>
  <c r="C52" i="1"/>
  <c r="C50" i="1"/>
  <c r="C48" i="1"/>
  <c r="C43" i="1"/>
  <c r="C39" i="1"/>
  <c r="C33" i="1"/>
  <c r="E31" i="1" s="1"/>
  <c r="C26" i="1"/>
  <c r="C20" i="1"/>
  <c r="C17" i="1"/>
  <c r="C15" i="1"/>
  <c r="C7" i="1"/>
  <c r="E53" i="1"/>
  <c r="E51" i="1"/>
  <c r="E49" i="1"/>
  <c r="E47" i="1"/>
  <c r="E46" i="1"/>
  <c r="E45" i="1"/>
  <c r="E44" i="1"/>
  <c r="E42" i="1"/>
  <c r="E41" i="1"/>
  <c r="E40" i="1"/>
  <c r="E38" i="1"/>
  <c r="E37" i="1"/>
  <c r="E35" i="1"/>
  <c r="E34" i="1"/>
  <c r="E30" i="1"/>
  <c r="E29" i="1"/>
  <c r="E28" i="1"/>
  <c r="E27" i="1"/>
  <c r="E25" i="1"/>
  <c r="E24" i="1"/>
  <c r="E23" i="1"/>
  <c r="E22" i="1"/>
  <c r="E21" i="1"/>
  <c r="E19" i="1"/>
  <c r="E18" i="1"/>
  <c r="E16" i="1"/>
  <c r="E14" i="1"/>
  <c r="E13" i="1"/>
  <c r="E12" i="1"/>
  <c r="E11" i="1"/>
  <c r="E10" i="1"/>
  <c r="E9" i="1"/>
  <c r="E8" i="1"/>
  <c r="I53" i="1"/>
  <c r="I51" i="1"/>
  <c r="I49" i="1"/>
  <c r="I47" i="1"/>
  <c r="I46" i="1"/>
  <c r="I45" i="1"/>
  <c r="I44" i="1"/>
  <c r="I42" i="1"/>
  <c r="I41" i="1"/>
  <c r="I40" i="1"/>
  <c r="I38" i="1"/>
  <c r="I37" i="1"/>
  <c r="I35" i="1"/>
  <c r="I34" i="1"/>
  <c r="I30" i="1"/>
  <c r="I29" i="1"/>
  <c r="I28" i="1"/>
  <c r="I27" i="1"/>
  <c r="I25" i="1"/>
  <c r="I24" i="1"/>
  <c r="I23" i="1"/>
  <c r="I22" i="1"/>
  <c r="I21" i="1"/>
  <c r="I19" i="1"/>
  <c r="I18" i="1"/>
  <c r="I16" i="1"/>
  <c r="I14" i="1"/>
  <c r="I13" i="1"/>
  <c r="I12" i="1"/>
  <c r="I11" i="1"/>
  <c r="I10" i="1"/>
  <c r="I9" i="1"/>
  <c r="I8" i="1"/>
  <c r="K53" i="1"/>
  <c r="K51" i="1"/>
  <c r="K49" i="1"/>
  <c r="K47" i="1"/>
  <c r="K46" i="1"/>
  <c r="K45" i="1"/>
  <c r="K44" i="1"/>
  <c r="K42" i="1"/>
  <c r="K41" i="1"/>
  <c r="K40" i="1"/>
  <c r="K38" i="1"/>
  <c r="K37" i="1"/>
  <c r="K35" i="1"/>
  <c r="K34" i="1"/>
  <c r="K30" i="1"/>
  <c r="K29" i="1"/>
  <c r="K28" i="1"/>
  <c r="K27" i="1"/>
  <c r="K25" i="1"/>
  <c r="K24" i="1"/>
  <c r="K23" i="1"/>
  <c r="K22" i="1"/>
  <c r="K21" i="1"/>
  <c r="K19" i="1"/>
  <c r="K18" i="1"/>
  <c r="K16" i="1"/>
  <c r="K14" i="1"/>
  <c r="K13" i="1"/>
  <c r="K12" i="1"/>
  <c r="K11" i="1"/>
  <c r="K10" i="1"/>
  <c r="K9" i="1"/>
  <c r="K8" i="1"/>
  <c r="C6" i="1" l="1"/>
  <c r="F36" i="1"/>
  <c r="D6" i="1"/>
  <c r="F27" i="1" s="1"/>
  <c r="J36" i="1"/>
  <c r="J52" i="1"/>
  <c r="L31" i="1"/>
  <c r="L9" i="1"/>
  <c r="L11" i="1"/>
  <c r="L21" i="1"/>
  <c r="L29" i="1"/>
  <c r="K52" i="1"/>
  <c r="L24" i="1"/>
  <c r="L42" i="1"/>
  <c r="L16" i="1"/>
  <c r="L38" i="1"/>
  <c r="L28" i="1"/>
  <c r="L41" i="1"/>
  <c r="L46" i="1"/>
  <c r="L53" i="1"/>
  <c r="L19" i="1"/>
  <c r="L13" i="1"/>
  <c r="L14" i="1"/>
  <c r="L10" i="1"/>
  <c r="L47" i="1"/>
  <c r="L51" i="1"/>
  <c r="L49" i="1"/>
  <c r="L45" i="1"/>
  <c r="L44" i="1"/>
  <c r="L40" i="1"/>
  <c r="L37" i="1"/>
  <c r="L34" i="1"/>
  <c r="L30" i="1"/>
  <c r="L27" i="1"/>
  <c r="L25" i="1"/>
  <c r="L23" i="1"/>
  <c r="E52" i="1"/>
  <c r="K15" i="1"/>
  <c r="K7" i="1"/>
  <c r="E26" i="1"/>
  <c r="E15" i="1"/>
  <c r="I52" i="1"/>
  <c r="I50" i="1"/>
  <c r="K50" i="1"/>
  <c r="E50" i="1"/>
  <c r="I48" i="1"/>
  <c r="K48" i="1"/>
  <c r="E48" i="1"/>
  <c r="I43" i="1"/>
  <c r="K43" i="1"/>
  <c r="E43" i="1"/>
  <c r="I39" i="1"/>
  <c r="K39" i="1"/>
  <c r="E39" i="1"/>
  <c r="I33" i="1"/>
  <c r="K33" i="1"/>
  <c r="E33" i="1"/>
  <c r="I26" i="1"/>
  <c r="K26" i="1"/>
  <c r="I20" i="1"/>
  <c r="K20" i="1"/>
  <c r="E20" i="1"/>
  <c r="I17" i="1"/>
  <c r="K17" i="1"/>
  <c r="E17" i="1"/>
  <c r="I15" i="1"/>
  <c r="I7" i="1"/>
  <c r="E7" i="1"/>
  <c r="L35" i="1"/>
  <c r="L22" i="1"/>
  <c r="L18" i="1"/>
  <c r="L12" i="1"/>
  <c r="L8" i="1"/>
  <c r="F46" i="1" l="1"/>
  <c r="L15" i="1"/>
  <c r="F16" i="1"/>
  <c r="F26" i="1"/>
  <c r="J23" i="1"/>
  <c r="J25" i="1"/>
  <c r="J40" i="1"/>
  <c r="J46" i="1"/>
  <c r="J18" i="1"/>
  <c r="J50" i="1"/>
  <c r="J37" i="1"/>
  <c r="J24" i="1"/>
  <c r="J49" i="1"/>
  <c r="J51" i="1"/>
  <c r="J39" i="1"/>
  <c r="J44" i="1"/>
  <c r="J53" i="1"/>
  <c r="J8" i="1"/>
  <c r="J9" i="1"/>
  <c r="J28" i="1"/>
  <c r="J30" i="1"/>
  <c r="J19" i="1"/>
  <c r="J17" i="1"/>
  <c r="J7" i="1"/>
  <c r="J14" i="1"/>
  <c r="J48" i="1"/>
  <c r="J29" i="1"/>
  <c r="J41" i="1"/>
  <c r="J22" i="1"/>
  <c r="J33" i="1"/>
  <c r="J12" i="1"/>
  <c r="J34" i="1"/>
  <c r="J27" i="1"/>
  <c r="J10" i="1"/>
  <c r="J21" i="1"/>
  <c r="J47" i="1"/>
  <c r="I6" i="1"/>
  <c r="J35" i="1"/>
  <c r="J20" i="1"/>
  <c r="J45" i="1"/>
  <c r="J26" i="1"/>
  <c r="J42" i="1"/>
  <c r="J15" i="1"/>
  <c r="J43" i="1"/>
  <c r="J16" i="1"/>
  <c r="J38" i="1"/>
  <c r="J13" i="1"/>
  <c r="J11" i="1"/>
  <c r="L52" i="1"/>
  <c r="F21" i="1"/>
  <c r="F44" i="1"/>
  <c r="F14" i="1"/>
  <c r="F34" i="1"/>
  <c r="F45" i="1"/>
  <c r="F51" i="1"/>
  <c r="F40" i="1"/>
  <c r="F15" i="1"/>
  <c r="F33" i="1"/>
  <c r="K6" i="1"/>
  <c r="F11" i="1"/>
  <c r="F19" i="1"/>
  <c r="F30" i="1"/>
  <c r="F9" i="1"/>
  <c r="F39" i="1"/>
  <c r="F10" i="1"/>
  <c r="F25" i="1"/>
  <c r="F49" i="1"/>
  <c r="F18" i="1"/>
  <c r="F42" i="1"/>
  <c r="F43" i="1"/>
  <c r="F24" i="1"/>
  <c r="F13" i="1"/>
  <c r="F48" i="1"/>
  <c r="F29" i="1"/>
  <c r="F53" i="1"/>
  <c r="F37" i="1"/>
  <c r="F8" i="1"/>
  <c r="F50" i="1"/>
  <c r="E6" i="1"/>
  <c r="F47" i="1"/>
  <c r="F28" i="1"/>
  <c r="F17" i="1"/>
  <c r="F52" i="1"/>
  <c r="F35" i="1"/>
  <c r="F20" i="1"/>
  <c r="F7" i="1"/>
  <c r="F41" i="1"/>
  <c r="F22" i="1"/>
  <c r="F12" i="1"/>
  <c r="F38" i="1"/>
  <c r="F23" i="1"/>
  <c r="L26" i="1"/>
  <c r="L50" i="1"/>
  <c r="L48" i="1"/>
  <c r="L43" i="1"/>
  <c r="L39" i="1"/>
  <c r="L33" i="1"/>
  <c r="L20" i="1"/>
  <c r="L17" i="1"/>
  <c r="L7" i="1"/>
  <c r="L6" i="1" l="1"/>
</calcChain>
</file>

<file path=xl/sharedStrings.xml><?xml version="1.0" encoding="utf-8"?>
<sst xmlns="http://schemas.openxmlformats.org/spreadsheetml/2006/main" count="108" uniqueCount="108">
  <si>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</si>
  <si>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</si>
  <si>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</si>
  <si>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</si>
  <si>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</si>
  <si>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</si>
  <si>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</si>
  <si>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</si>
  <si>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</si>
  <si>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</si>
  <si>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</si>
  <si>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</si>
  <si>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</si>
  <si>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</si>
  <si>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</si>
  <si>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</si>
  <si>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</si>
  <si>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</si>
  <si>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</si>
  <si>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</si>
  <si>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</si>
  <si>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</si>
  <si>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</si>
  <si>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</si>
  <si>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</si>
  <si>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</si>
  <si>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</si>
  <si>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</si>
  <si>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</si>
  <si>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</si>
  <si>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</si>
  <si>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</si>
  <si>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</si>
  <si>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</si>
  <si>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</si>
  <si>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</si>
  <si>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</si>
  <si>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</si>
  <si>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</si>
  <si>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</si>
  <si>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</si>
  <si>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</si>
  <si>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</si>
  <si>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</si>
  <si>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</si>
  <si>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</si>
  <si>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</si>
  <si>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</si>
  <si>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</si>
  <si>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</si>
  <si>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</si>
  <si>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</si>
  <si>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</si>
  <si>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</si>
  <si>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</si>
  <si>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</si>
  <si>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</si>
  <si>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</si>
  <si>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</si>
  <si>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</si>
  <si>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</si>
  <si>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</si>
  <si>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</si>
  <si>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</si>
  <si>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</si>
  <si>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</si>
  <si>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</si>
  <si>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</si>
  <si>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</si>
  <si>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</si>
  <si>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</si>
  <si>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</si>
  <si>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</si>
  <si>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</si>
  <si>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</si>
  <si>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</si>
  <si>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</si>
  <si>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</si>
  <si>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</si>
  <si>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</si>
  <si>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</si>
  <si>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</si>
  <si>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</si>
  <si>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</si>
  <si>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</si>
  <si>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</si>
  <si>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</si>
  <si>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</si>
  <si>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</si>
  <si>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</si>
  <si>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</si>
  <si>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</si>
  <si>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</si>
  <si>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</si>
  <si>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</si>
  <si>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</si>
  <si>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</si>
  <si>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</si>
  <si>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</si>
  <si>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</si>
  <si>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</si>
  <si>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</si>
  <si>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Дополнительное образование</t>
  </si>
  <si>
    <t>ОХРАНА ОКРУЖАЮЩЕЙ СРЕДЫ</t>
  </si>
  <si>
    <t>Сбор,удаление отходов и очистка сточных вод</t>
  </si>
  <si>
    <t>Анализ исполнения расходов (Бюджет Тоншаевского муниципального округа)</t>
  </si>
  <si>
    <t>Информация об исполнении за январь-август месяц 2022 года, 2021 года в разрезе разделов, подразделов классификации расходов</t>
  </si>
  <si>
    <t>за январь-август месяц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</si>
</sst>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 \ 00"/>
    <numFmt numFmtId="165" formatCode="#,##0.00%"/>
  </numFmts>
  <fonts count="9" x14ac:knownFonts="1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53"/>
  <sheetViews>
    <sheetView tabSelected="1" workbookViewId="0">
      <selection activeCell="E53" sqref="E53"/>
    </sheetView>
  </sheetViews>
  <sheetFormatPr defaultColWidth="9.85546875" defaultRowHeight="12.75" x14ac:dyDescent="0.2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 x14ac:dyDescent="0.2">
      <c r="A1" s="18" t="s">
        <v>105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9"/>
      <c r="O1" s="19"/>
    </row>
    <row r="2" spans="1:15" ht="21.75" customHeight="1" x14ac:dyDescent="0.2">
      <c r="A2" s="20" t="s">
        <v>106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21"/>
      <c r="O2" s="21"/>
    </row>
    <row r="3" spans="1:15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21"/>
      <c r="O3" s="21"/>
    </row>
    <row r="4" spans="1:15" s="13" customFormat="1" ht="20.100000000000001" customHeight="1" x14ac:dyDescent="0.2">
      <c r="A4" s="22" t="s">
        <v>0</v>
      </c>
      <c r="B4" s="23" t="s">
        <v>1</v>
      </c>
      <c r="C4" s="25" t="s">
        <v>107</v>
      </c>
      <c r="D4" s="25"/>
      <c r="E4" s="25"/>
      <c r="F4" s="25"/>
      <c r="G4" s="25" t="s">
        <v>2</v>
      </c>
      <c r="H4" s="25"/>
      <c r="I4" s="25"/>
      <c r="J4" s="25"/>
      <c r="K4" s="25"/>
      <c r="L4" s="25"/>
    </row>
    <row r="5" spans="1:15" s="13" customFormat="1" ht="83.1" customHeight="1" x14ac:dyDescent="0.2">
      <c r="A5" s="22"/>
      <c r="B5" s="23"/>
      <c r="C5" s="24" t="s">
        <v>3</v>
      </c>
      <c r="D5" s="24" t="s">
        <v>4</v>
      </c>
      <c r="E5" s="25" t="s">
        <v>5</v>
      </c>
      <c r="F5" s="25" t="s">
        <v>6</v>
      </c>
      <c r="G5" s="24" t="s">
        <v>7</v>
      </c>
      <c r="H5" s="24" t="s">
        <v>8</v>
      </c>
      <c r="I5" s="25" t="s">
        <v>9</v>
      </c>
      <c r="J5" s="25" t="s">
        <v>10</v>
      </c>
      <c r="K5" s="25" t="s">
        <v>11</v>
      </c>
      <c r="L5" s="25" t="s">
        <v>12</v>
      </c>
    </row>
    <row r="6" spans="1:15" s="13" customFormat="1" ht="21" customHeight="1" x14ac:dyDescent="0.2">
      <c r="A6" s="1" t="s">
        <v>13</v>
      </c>
      <c r="B6" s="2"/>
      <c r="C6" s="3">
        <f>(C7+C15+C17+C20+C26+C31+C33+C39+C43+C48+C52+C50)</f>
        <v>1213733.7399999995</v>
      </c>
      <c r="D6" s="3">
        <f>(D7+D15+D17+D20+D26+D31+D33+D39+D43+D48+D52+D50)</f>
        <v>657673.56000000006</v>
      </c>
      <c r="E6" s="4">
        <f t="shared" ref="E6:E33" si="0">(D6/C6)</f>
        <v>0.54185983162995888</v>
      </c>
      <c r="F6" s="4">
        <v>1</v>
      </c>
      <c r="G6" s="3">
        <f>(G7+G15+G17+G20+G26+G31+G33+G39+G43+G48+G52+G50)</f>
        <v>719085.75999999989</v>
      </c>
      <c r="H6" s="3">
        <f>(H7+H15+H17+H20+H26+H31+H33+H39+H43+H48+H52+H50)</f>
        <v>419893.36000000004</v>
      </c>
      <c r="I6" s="4">
        <f t="shared" ref="I6:I33" si="1">(H6/G6)</f>
        <v>0.58392667934350428</v>
      </c>
      <c r="J6" s="4">
        <v>1</v>
      </c>
      <c r="K6" s="4">
        <f t="shared" ref="K6:K33" si="2">(D6/H6)</f>
        <v>1.5662871163287746</v>
      </c>
      <c r="L6" s="14">
        <f t="shared" ref="L6:L33" si="3">(E6-I6)</f>
        <v>-4.2066847713545408E-2</v>
      </c>
    </row>
    <row r="7" spans="1:15" s="13" customFormat="1" ht="21" customHeight="1" x14ac:dyDescent="0.2">
      <c r="A7" s="5" t="s">
        <v>14</v>
      </c>
      <c r="B7" s="6" t="s">
        <v>15</v>
      </c>
      <c r="C7" s="7">
        <f>SUM(C8:C14)</f>
        <v>93767.959999999992</v>
      </c>
      <c r="D7" s="7">
        <f>SUM(D8:D14)</f>
        <v>57696.289999999994</v>
      </c>
      <c r="E7" s="8">
        <f t="shared" si="0"/>
        <v>0.61530921649569847</v>
      </c>
      <c r="F7" s="8">
        <f>(D7/D6)</f>
        <v>8.7727853921936577E-2</v>
      </c>
      <c r="G7" s="7">
        <f>SUM(G8:G14)</f>
        <v>79239.87000000001</v>
      </c>
      <c r="H7" s="7">
        <f>SUM(H8:H14)</f>
        <v>52400.009999999995</v>
      </c>
      <c r="I7" s="8">
        <f t="shared" si="1"/>
        <v>0.66128339180768458</v>
      </c>
      <c r="J7" s="8">
        <f>(H7/H6)</f>
        <v>0.12479361426434557</v>
      </c>
      <c r="K7" s="8">
        <f t="shared" si="2"/>
        <v>1.1010740265125905</v>
      </c>
      <c r="L7" s="15">
        <f t="shared" si="3"/>
        <v>-4.597417531198611E-2</v>
      </c>
    </row>
    <row r="8" spans="1:15" s="13" customFormat="1" ht="41.1" customHeight="1" x14ac:dyDescent="0.2">
      <c r="A8" s="1" t="s">
        <v>16</v>
      </c>
      <c r="B8" s="2" t="s">
        <v>17</v>
      </c>
      <c r="C8" s="3">
        <v>1961.87</v>
      </c>
      <c r="D8" s="3">
        <v>1537.76</v>
      </c>
      <c r="E8" s="4">
        <f t="shared" si="0"/>
        <v>0.78382359687441072</v>
      </c>
      <c r="F8" s="4">
        <f>(D8/D6)</f>
        <v>2.3381812703554632E-3</v>
      </c>
      <c r="G8" s="3">
        <v>1785.51</v>
      </c>
      <c r="H8" s="3">
        <v>1350.53</v>
      </c>
      <c r="I8" s="4">
        <f t="shared" si="1"/>
        <v>0.75638333025298088</v>
      </c>
      <c r="J8" s="4">
        <f>(H8/H6)</f>
        <v>3.2163642692516021E-3</v>
      </c>
      <c r="K8" s="4">
        <f t="shared" si="2"/>
        <v>1.1386344620260194</v>
      </c>
      <c r="L8" s="14">
        <f t="shared" si="3"/>
        <v>2.7440266621429843E-2</v>
      </c>
    </row>
    <row r="9" spans="1:15" s="13" customFormat="1" ht="60.95" customHeight="1" x14ac:dyDescent="0.2">
      <c r="A9" s="1" t="s">
        <v>18</v>
      </c>
      <c r="B9" s="2" t="s">
        <v>19</v>
      </c>
      <c r="C9" s="3">
        <v>1720.62</v>
      </c>
      <c r="D9" s="3">
        <v>892.23</v>
      </c>
      <c r="E9" s="4">
        <f t="shared" si="0"/>
        <v>0.51855145238344325</v>
      </c>
      <c r="F9" s="4">
        <f>(D9/D6)</f>
        <v>1.3566456890862389E-3</v>
      </c>
      <c r="G9" s="3">
        <v>1772.56</v>
      </c>
      <c r="H9" s="3">
        <v>1039.8599999999999</v>
      </c>
      <c r="I9" s="4">
        <f t="shared" si="1"/>
        <v>0.58664304734395445</v>
      </c>
      <c r="J9" s="4">
        <f>(H9/H6)</f>
        <v>2.4764859344286838E-3</v>
      </c>
      <c r="K9" s="4">
        <f t="shared" si="2"/>
        <v>0.85802896543765517</v>
      </c>
      <c r="L9" s="14">
        <f t="shared" si="3"/>
        <v>-6.8091594960511204E-2</v>
      </c>
    </row>
    <row r="10" spans="1:15" s="13" customFormat="1" ht="60.95" customHeight="1" x14ac:dyDescent="0.2">
      <c r="A10" s="1" t="s">
        <v>20</v>
      </c>
      <c r="B10" s="2" t="s">
        <v>21</v>
      </c>
      <c r="C10" s="3">
        <v>45849.77</v>
      </c>
      <c r="D10" s="3">
        <v>26435.7</v>
      </c>
      <c r="E10" s="4">
        <f t="shared" si="0"/>
        <v>0.57657213983843325</v>
      </c>
      <c r="F10" s="4">
        <f>(D10/D6)</f>
        <v>4.0195777370159141E-2</v>
      </c>
      <c r="G10" s="3">
        <v>36863.58</v>
      </c>
      <c r="H10" s="3">
        <v>24375.89</v>
      </c>
      <c r="I10" s="4">
        <f t="shared" si="1"/>
        <v>0.66124586922919582</v>
      </c>
      <c r="J10" s="4">
        <f>(H10/H6)</f>
        <v>5.8052573158098988E-2</v>
      </c>
      <c r="K10" s="4">
        <f t="shared" si="2"/>
        <v>1.0845019402368488</v>
      </c>
      <c r="L10" s="14">
        <f t="shared" si="3"/>
        <v>-8.4673729390762564E-2</v>
      </c>
    </row>
    <row r="11" spans="1:15" s="13" customFormat="1" ht="21" customHeight="1" x14ac:dyDescent="0.2">
      <c r="A11" s="1" t="s">
        <v>22</v>
      </c>
      <c r="B11" s="2" t="s">
        <v>23</v>
      </c>
      <c r="C11" s="3">
        <v>93.4</v>
      </c>
      <c r="D11" s="3"/>
      <c r="E11" s="4">
        <f t="shared" si="0"/>
        <v>0</v>
      </c>
      <c r="F11" s="4">
        <f>(D11/D6)</f>
        <v>0</v>
      </c>
      <c r="G11" s="3">
        <v>16.3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 x14ac:dyDescent="0.2">
      <c r="A12" s="1" t="s">
        <v>24</v>
      </c>
      <c r="B12" s="2" t="s">
        <v>25</v>
      </c>
      <c r="C12" s="3">
        <v>9224.89</v>
      </c>
      <c r="D12" s="3">
        <v>6736.34</v>
      </c>
      <c r="E12" s="4">
        <f t="shared" si="0"/>
        <v>0.73023526567796482</v>
      </c>
      <c r="F12" s="4">
        <f>(D12/D6)</f>
        <v>1.024268027439023E-2</v>
      </c>
      <c r="G12" s="3">
        <v>9521.7000000000007</v>
      </c>
      <c r="H12" s="3">
        <v>6650.75</v>
      </c>
      <c r="I12" s="4">
        <f t="shared" si="1"/>
        <v>0.69848346408729534</v>
      </c>
      <c r="J12" s="4">
        <f>(H12/H6)</f>
        <v>1.5839140680862396E-2</v>
      </c>
      <c r="K12" s="4">
        <f t="shared" si="2"/>
        <v>1.0128692252753448</v>
      </c>
      <c r="L12" s="14">
        <f t="shared" si="3"/>
        <v>3.1751801590669482E-2</v>
      </c>
    </row>
    <row r="13" spans="1:15" s="13" customFormat="1" ht="21" customHeight="1" x14ac:dyDescent="0.2">
      <c r="A13" s="1" t="s">
        <v>26</v>
      </c>
      <c r="B13" s="2" t="s">
        <v>27</v>
      </c>
      <c r="C13" s="3">
        <v>2538.38</v>
      </c>
      <c r="D13" s="3"/>
      <c r="E13" s="4">
        <f t="shared" si="0"/>
        <v>0</v>
      </c>
      <c r="F13" s="4">
        <f>(D13/D6)</f>
        <v>0</v>
      </c>
      <c r="G13" s="3">
        <v>974.24</v>
      </c>
      <c r="H13" s="3"/>
      <c r="I13" s="4">
        <f t="shared" si="1"/>
        <v>0</v>
      </c>
      <c r="J13" s="4">
        <f>(H13/H6)</f>
        <v>0</v>
      </c>
      <c r="K13" s="4" t="e">
        <f t="shared" si="2"/>
        <v>#DIV/0!</v>
      </c>
      <c r="L13" s="4">
        <f t="shared" si="3"/>
        <v>0</v>
      </c>
    </row>
    <row r="14" spans="1:15" s="13" customFormat="1" ht="21" customHeight="1" x14ac:dyDescent="0.2">
      <c r="A14" s="1" t="s">
        <v>28</v>
      </c>
      <c r="B14" s="2" t="s">
        <v>29</v>
      </c>
      <c r="C14" s="3">
        <v>32379.03</v>
      </c>
      <c r="D14" s="3">
        <v>22094.26</v>
      </c>
      <c r="E14" s="4">
        <f t="shared" si="0"/>
        <v>0.68236324559444794</v>
      </c>
      <c r="F14" s="4">
        <f>(D14/D6)</f>
        <v>3.3594569317945515E-2</v>
      </c>
      <c r="G14" s="3">
        <v>28305.98</v>
      </c>
      <c r="H14" s="3">
        <v>18982.98</v>
      </c>
      <c r="I14" s="4">
        <f t="shared" si="1"/>
        <v>0.6706349682999847</v>
      </c>
      <c r="J14" s="4">
        <f>(H14/H6)</f>
        <v>4.5209050221703906E-2</v>
      </c>
      <c r="K14" s="4">
        <f t="shared" si="2"/>
        <v>1.1638983974065189</v>
      </c>
      <c r="L14" s="14">
        <f t="shared" si="3"/>
        <v>1.1728277294463241E-2</v>
      </c>
    </row>
    <row r="15" spans="1:15" s="13" customFormat="1" ht="21" customHeight="1" x14ac:dyDescent="0.2">
      <c r="A15" s="5" t="s">
        <v>30</v>
      </c>
      <c r="B15" s="6" t="s">
        <v>31</v>
      </c>
      <c r="C15" s="7">
        <f>SUM(C16:C16)</f>
        <v>481</v>
      </c>
      <c r="D15" s="7">
        <f>SUM(D16:D16)</f>
        <v>299.08</v>
      </c>
      <c r="E15" s="8">
        <f t="shared" si="0"/>
        <v>0.62178794178794172</v>
      </c>
      <c r="F15" s="8">
        <f>(D15/D6)</f>
        <v>4.5475448336405671E-4</v>
      </c>
      <c r="G15" s="7">
        <f>SUM(G16:G16)</f>
        <v>704</v>
      </c>
      <c r="H15" s="7">
        <f>SUM(H16:H16)</f>
        <v>402.59</v>
      </c>
      <c r="I15" s="8">
        <f t="shared" si="1"/>
        <v>0.57186079545454538</v>
      </c>
      <c r="J15" s="8">
        <f>(H15/H6)</f>
        <v>9.5879106066359314E-4</v>
      </c>
      <c r="K15" s="8">
        <f t="shared" si="2"/>
        <v>0.74288978861869392</v>
      </c>
      <c r="L15" s="8">
        <f t="shared" si="3"/>
        <v>4.9927146333396344E-2</v>
      </c>
    </row>
    <row r="16" spans="1:15" s="13" customFormat="1" ht="21" customHeight="1" x14ac:dyDescent="0.2">
      <c r="A16" s="1" t="s">
        <v>32</v>
      </c>
      <c r="B16" s="2" t="s">
        <v>33</v>
      </c>
      <c r="C16" s="3">
        <v>481</v>
      </c>
      <c r="D16" s="3">
        <v>299.08</v>
      </c>
      <c r="E16" s="4">
        <f t="shared" si="0"/>
        <v>0.62178794178794172</v>
      </c>
      <c r="F16" s="4">
        <f>(D16/D6)</f>
        <v>4.5475448336405671E-4</v>
      </c>
      <c r="G16" s="3">
        <v>704</v>
      </c>
      <c r="H16" s="3">
        <v>402.59</v>
      </c>
      <c r="I16" s="4">
        <f t="shared" si="1"/>
        <v>0.57186079545454538</v>
      </c>
      <c r="J16" s="4">
        <f>(H16/H6)</f>
        <v>9.5879106066359314E-4</v>
      </c>
      <c r="K16" s="4">
        <f t="shared" si="2"/>
        <v>0.74288978861869392</v>
      </c>
      <c r="L16" s="4">
        <f t="shared" si="3"/>
        <v>4.9927146333396344E-2</v>
      </c>
    </row>
    <row r="17" spans="1:12" s="13" customFormat="1" ht="41.1" customHeight="1" x14ac:dyDescent="0.2">
      <c r="A17" s="5" t="s">
        <v>34</v>
      </c>
      <c r="B17" s="6" t="s">
        <v>35</v>
      </c>
      <c r="C17" s="7">
        <f>SUM(C18:C19)</f>
        <v>17530.8</v>
      </c>
      <c r="D17" s="7">
        <f>SUM(D18:D19)</f>
        <v>12477.05</v>
      </c>
      <c r="E17" s="8">
        <f t="shared" si="0"/>
        <v>0.71172165560042899</v>
      </c>
      <c r="F17" s="8">
        <f>(D17/D6)</f>
        <v>1.8971494003803342E-2</v>
      </c>
      <c r="G17" s="7">
        <f>SUM(G18:G19)</f>
        <v>13742.71</v>
      </c>
      <c r="H17" s="7">
        <f>SUM(H18:H19)</f>
        <v>8712.36</v>
      </c>
      <c r="I17" s="8">
        <f t="shared" si="1"/>
        <v>0.63396229710151786</v>
      </c>
      <c r="J17" s="8">
        <f>(H17/H6)</f>
        <v>2.0748982551188712E-2</v>
      </c>
      <c r="K17" s="8">
        <f t="shared" si="2"/>
        <v>1.4321090955837452</v>
      </c>
      <c r="L17" s="15">
        <f t="shared" si="3"/>
        <v>7.7759358498911135E-2</v>
      </c>
    </row>
    <row r="18" spans="1:12" s="13" customFormat="1" ht="41.1" customHeight="1" x14ac:dyDescent="0.2">
      <c r="A18" s="1" t="s">
        <v>36</v>
      </c>
      <c r="B18" s="2" t="s">
        <v>37</v>
      </c>
      <c r="C18" s="3">
        <v>5483.67</v>
      </c>
      <c r="D18" s="3">
        <v>3649.25</v>
      </c>
      <c r="E18" s="4">
        <f t="shared" si="0"/>
        <v>0.66547585832116085</v>
      </c>
      <c r="F18" s="4">
        <f>(D18/D6)</f>
        <v>5.548725419340257E-3</v>
      </c>
      <c r="G18" s="3">
        <v>5647.52</v>
      </c>
      <c r="H18" s="3">
        <v>3810.84</v>
      </c>
      <c r="I18" s="4">
        <f t="shared" si="1"/>
        <v>0.67478114287333202</v>
      </c>
      <c r="J18" s="4">
        <f>(H18/H6)</f>
        <v>9.0757329432406362E-3</v>
      </c>
      <c r="K18" s="4">
        <f t="shared" si="2"/>
        <v>0.95759727514143855</v>
      </c>
      <c r="L18" s="14">
        <f t="shared" si="3"/>
        <v>-9.3052845521711669E-3</v>
      </c>
    </row>
    <row r="19" spans="1:12" s="13" customFormat="1" ht="21" customHeight="1" x14ac:dyDescent="0.2">
      <c r="A19" s="1" t="s">
        <v>38</v>
      </c>
      <c r="B19" s="2" t="s">
        <v>39</v>
      </c>
      <c r="C19" s="3">
        <v>12047.13</v>
      </c>
      <c r="D19" s="3">
        <v>8827.7999999999993</v>
      </c>
      <c r="E19" s="4">
        <f t="shared" si="0"/>
        <v>0.73277203782145617</v>
      </c>
      <c r="F19" s="4">
        <f>(D19/D6)</f>
        <v>1.3422768584463085E-2</v>
      </c>
      <c r="G19" s="3">
        <v>8095.19</v>
      </c>
      <c r="H19" s="3">
        <v>4901.5200000000004</v>
      </c>
      <c r="I19" s="4">
        <f t="shared" si="1"/>
        <v>0.60548547964902621</v>
      </c>
      <c r="J19" s="4">
        <f>(H19/H6)</f>
        <v>1.1673249607948076E-2</v>
      </c>
      <c r="K19" s="4">
        <f t="shared" si="2"/>
        <v>1.8010331489007489</v>
      </c>
      <c r="L19" s="4">
        <f t="shared" si="3"/>
        <v>0.12728655817242995</v>
      </c>
    </row>
    <row r="20" spans="1:12" s="13" customFormat="1" ht="21" customHeight="1" x14ac:dyDescent="0.2">
      <c r="A20" s="5" t="s">
        <v>40</v>
      </c>
      <c r="B20" s="6" t="s">
        <v>41</v>
      </c>
      <c r="C20" s="7">
        <f>SUM(C21:C25)</f>
        <v>67402.399999999994</v>
      </c>
      <c r="D20" s="7">
        <f>SUM(D21:D25)</f>
        <v>38189.08</v>
      </c>
      <c r="E20" s="8">
        <f t="shared" si="0"/>
        <v>0.56658338575481004</v>
      </c>
      <c r="F20" s="8">
        <f>(D20/D6)</f>
        <v>5.806692304917959E-2</v>
      </c>
      <c r="G20" s="7">
        <f>SUM(G21:G25)</f>
        <v>55522.880000000005</v>
      </c>
      <c r="H20" s="7">
        <f>SUM(H21:H25)</f>
        <v>31369.22</v>
      </c>
      <c r="I20" s="8">
        <f t="shared" si="1"/>
        <v>0.56497825761199705</v>
      </c>
      <c r="J20" s="8">
        <f>(H20/H6)</f>
        <v>7.4707587659876298E-2</v>
      </c>
      <c r="K20" s="8">
        <f t="shared" si="2"/>
        <v>1.2174061070055295</v>
      </c>
      <c r="L20" s="15">
        <f t="shared" si="3"/>
        <v>1.6051281428129949E-3</v>
      </c>
    </row>
    <row r="21" spans="1:12" s="13" customFormat="1" ht="21" customHeight="1" x14ac:dyDescent="0.2">
      <c r="A21" s="1" t="s">
        <v>42</v>
      </c>
      <c r="B21" s="2" t="s">
        <v>43</v>
      </c>
      <c r="C21" s="3">
        <v>10411.89</v>
      </c>
      <c r="D21" s="3">
        <v>5861.82</v>
      </c>
      <c r="E21" s="4">
        <f t="shared" si="0"/>
        <v>0.56299288601781228</v>
      </c>
      <c r="F21" s="4">
        <f>(D21/D6)</f>
        <v>8.9129628382810452E-3</v>
      </c>
      <c r="G21" s="3">
        <v>8364.2099999999991</v>
      </c>
      <c r="H21" s="3">
        <v>6537.22</v>
      </c>
      <c r="I21" s="4">
        <f t="shared" si="1"/>
        <v>0.78157052489117329</v>
      </c>
      <c r="J21" s="4">
        <f>(H21/H6)</f>
        <v>1.556876250674695E-2</v>
      </c>
      <c r="K21" s="4">
        <f t="shared" si="2"/>
        <v>0.89668391150978544</v>
      </c>
      <c r="L21" s="14">
        <f t="shared" si="3"/>
        <v>-0.21857763887336101</v>
      </c>
    </row>
    <row r="22" spans="1:12" s="13" customFormat="1" ht="21" customHeight="1" x14ac:dyDescent="0.2">
      <c r="A22" s="1" t="s">
        <v>44</v>
      </c>
      <c r="B22" s="2" t="s">
        <v>45</v>
      </c>
      <c r="C22" s="3">
        <v>3268.39</v>
      </c>
      <c r="D22" s="3">
        <v>2733.18</v>
      </c>
      <c r="E22" s="4">
        <f t="shared" si="0"/>
        <v>0.83624659235892895</v>
      </c>
      <c r="F22" s="4">
        <f>(D22/D6)</f>
        <v>4.1558307437507443E-3</v>
      </c>
      <c r="G22" s="3">
        <v>800</v>
      </c>
      <c r="H22" s="3">
        <v>650</v>
      </c>
      <c r="I22" s="4">
        <f t="shared" si="1"/>
        <v>0.8125</v>
      </c>
      <c r="J22" s="4">
        <f>(H22/H6)</f>
        <v>1.5480120952615205E-3</v>
      </c>
      <c r="K22" s="4">
        <f t="shared" si="2"/>
        <v>4.2048923076923073</v>
      </c>
      <c r="L22" s="14">
        <f t="shared" si="3"/>
        <v>2.3746592358928953E-2</v>
      </c>
    </row>
    <row r="23" spans="1:12" s="13" customFormat="1" ht="21" customHeight="1" x14ac:dyDescent="0.2">
      <c r="A23" s="1" t="s">
        <v>46</v>
      </c>
      <c r="B23" s="2" t="s">
        <v>47</v>
      </c>
      <c r="C23" s="3">
        <v>40367.78</v>
      </c>
      <c r="D23" s="3">
        <v>25343.64</v>
      </c>
      <c r="E23" s="4">
        <f t="shared" si="0"/>
        <v>0.62781852259400939</v>
      </c>
      <c r="F23" s="4">
        <f>(D23/D6)</f>
        <v>3.8535287932207576E-2</v>
      </c>
      <c r="G23" s="3">
        <v>36471.82</v>
      </c>
      <c r="H23" s="3">
        <v>19224.46</v>
      </c>
      <c r="I23" s="4">
        <f t="shared" si="1"/>
        <v>0.52710448779358965</v>
      </c>
      <c r="J23" s="4">
        <f>(H23/H6)</f>
        <v>4.5784148622878905E-2</v>
      </c>
      <c r="K23" s="4">
        <f t="shared" si="2"/>
        <v>1.3183017884507549</v>
      </c>
      <c r="L23" s="4">
        <f t="shared" si="3"/>
        <v>0.10071403480041974</v>
      </c>
    </row>
    <row r="24" spans="1:12" s="13" customFormat="1" ht="21" customHeight="1" x14ac:dyDescent="0.2">
      <c r="A24" s="1" t="s">
        <v>48</v>
      </c>
      <c r="B24" s="2" t="s">
        <v>49</v>
      </c>
      <c r="C24" s="3">
        <v>1040.6400000000001</v>
      </c>
      <c r="D24" s="3">
        <v>239.97</v>
      </c>
      <c r="E24" s="4">
        <f t="shared" si="0"/>
        <v>0.23059847785977858</v>
      </c>
      <c r="F24" s="4">
        <f>(D24/D6)</f>
        <v>3.6487706758349836E-4</v>
      </c>
      <c r="G24" s="3">
        <v>787.19</v>
      </c>
      <c r="H24" s="3">
        <v>388.78</v>
      </c>
      <c r="I24" s="4">
        <f t="shared" si="1"/>
        <v>0.49388330644444156</v>
      </c>
      <c r="J24" s="4">
        <f>(H24/H6)</f>
        <v>9.2590175753195982E-4</v>
      </c>
      <c r="K24" s="4">
        <f t="shared" si="2"/>
        <v>0.61723854107721599</v>
      </c>
      <c r="L24" s="4">
        <f t="shared" si="3"/>
        <v>-0.26328482858466296</v>
      </c>
    </row>
    <row r="25" spans="1:12" s="13" customFormat="1" ht="21" customHeight="1" x14ac:dyDescent="0.2">
      <c r="A25" s="1" t="s">
        <v>50</v>
      </c>
      <c r="B25" s="2" t="s">
        <v>51</v>
      </c>
      <c r="C25" s="3">
        <v>12313.7</v>
      </c>
      <c r="D25" s="3">
        <v>4010.47</v>
      </c>
      <c r="E25" s="4">
        <f t="shared" si="0"/>
        <v>0.32569170923442992</v>
      </c>
      <c r="F25" s="4">
        <f>(D25/D6)</f>
        <v>6.0979644673567228E-3</v>
      </c>
      <c r="G25" s="3">
        <v>9099.66</v>
      </c>
      <c r="H25" s="3">
        <v>4568.76</v>
      </c>
      <c r="I25" s="4">
        <f t="shared" si="1"/>
        <v>0.50208029750562111</v>
      </c>
      <c r="J25" s="4">
        <f>(H25/H6)</f>
        <v>1.0880762677456961E-2</v>
      </c>
      <c r="K25" s="4">
        <f t="shared" si="2"/>
        <v>0.87780272984354613</v>
      </c>
      <c r="L25" s="4">
        <f t="shared" si="3"/>
        <v>-0.17638858827119119</v>
      </c>
    </row>
    <row r="26" spans="1:12" s="13" customFormat="1" ht="21" customHeight="1" x14ac:dyDescent="0.2">
      <c r="A26" s="5" t="s">
        <v>52</v>
      </c>
      <c r="B26" s="6" t="s">
        <v>53</v>
      </c>
      <c r="C26" s="7">
        <f>SUM(C27:C30)</f>
        <v>504382.55000000005</v>
      </c>
      <c r="D26" s="7">
        <f>SUM(D27:D30)</f>
        <v>224225.14</v>
      </c>
      <c r="E26" s="8">
        <f t="shared" si="0"/>
        <v>0.44455372216980937</v>
      </c>
      <c r="F26" s="8">
        <f>(D26/D6)</f>
        <v>0.34093683194440716</v>
      </c>
      <c r="G26" s="7">
        <f>SUM(G27:G30)</f>
        <v>113854.44</v>
      </c>
      <c r="H26" s="7">
        <f>SUM(H27:H30)</f>
        <v>33231.14</v>
      </c>
      <c r="I26" s="8">
        <f t="shared" si="1"/>
        <v>0.29187390496145782</v>
      </c>
      <c r="J26" s="8">
        <f>(H26/H6)</f>
        <v>7.9141856398967578E-2</v>
      </c>
      <c r="K26" s="8">
        <f t="shared" si="2"/>
        <v>6.7474405030943876</v>
      </c>
      <c r="L26" s="8">
        <f t="shared" si="3"/>
        <v>0.15267981720835155</v>
      </c>
    </row>
    <row r="27" spans="1:12" s="13" customFormat="1" ht="21" customHeight="1" x14ac:dyDescent="0.2">
      <c r="A27" s="1" t="s">
        <v>54</v>
      </c>
      <c r="B27" s="2" t="s">
        <v>55</v>
      </c>
      <c r="C27" s="3">
        <v>435769.59</v>
      </c>
      <c r="D27" s="3">
        <v>190337.93</v>
      </c>
      <c r="E27" s="4">
        <f t="shared" si="0"/>
        <v>0.43678571054028803</v>
      </c>
      <c r="F27" s="4">
        <f>(D27/D6)</f>
        <v>0.28941095032009495</v>
      </c>
      <c r="G27" s="3">
        <v>80019.22</v>
      </c>
      <c r="H27" s="3">
        <v>8581.01</v>
      </c>
      <c r="I27" s="4">
        <f t="shared" si="1"/>
        <v>0.10723686134406209</v>
      </c>
      <c r="J27" s="4">
        <f>(H27/H6)</f>
        <v>2.04361650300924E-2</v>
      </c>
      <c r="K27" s="4">
        <f t="shared" si="2"/>
        <v>22.181296840348629</v>
      </c>
      <c r="L27" s="4">
        <f t="shared" si="3"/>
        <v>0.32954884919622596</v>
      </c>
    </row>
    <row r="28" spans="1:12" s="13" customFormat="1" ht="21" customHeight="1" x14ac:dyDescent="0.2">
      <c r="A28" s="1" t="s">
        <v>56</v>
      </c>
      <c r="B28" s="2" t="s">
        <v>57</v>
      </c>
      <c r="C28" s="3">
        <v>25359.4</v>
      </c>
      <c r="D28" s="3">
        <v>4196.45</v>
      </c>
      <c r="E28" s="4">
        <f t="shared" si="0"/>
        <v>0.16547907284872668</v>
      </c>
      <c r="F28" s="4">
        <f>(D28/D6)</f>
        <v>6.3807491363952647E-3</v>
      </c>
      <c r="G28" s="3">
        <v>4553.1499999999996</v>
      </c>
      <c r="H28" s="3">
        <v>2648</v>
      </c>
      <c r="I28" s="4">
        <f t="shared" si="1"/>
        <v>0.58157539285988824</v>
      </c>
      <c r="J28" s="4">
        <f>(H28/H6)</f>
        <v>6.3063631203884715E-3</v>
      </c>
      <c r="K28" s="4">
        <f t="shared" si="2"/>
        <v>1.5847620845921448</v>
      </c>
      <c r="L28" s="4">
        <f t="shared" si="3"/>
        <v>-0.41609632001116159</v>
      </c>
    </row>
    <row r="29" spans="1:12" s="13" customFormat="1" ht="21" customHeight="1" x14ac:dyDescent="0.2">
      <c r="A29" s="1" t="s">
        <v>58</v>
      </c>
      <c r="B29" s="2" t="s">
        <v>59</v>
      </c>
      <c r="C29" s="3">
        <v>37785.980000000003</v>
      </c>
      <c r="D29" s="3">
        <v>26458.28</v>
      </c>
      <c r="E29" s="4">
        <f t="shared" si="0"/>
        <v>0.70021420643317966</v>
      </c>
      <c r="F29" s="4">
        <f>(D29/D6)</f>
        <v>4.0230110512577084E-2</v>
      </c>
      <c r="G29" s="3">
        <v>28513.5</v>
      </c>
      <c r="H29" s="3">
        <v>21882.98</v>
      </c>
      <c r="I29" s="4">
        <f t="shared" si="1"/>
        <v>0.76746032581058099</v>
      </c>
      <c r="J29" s="4">
        <f>(H29/H6)</f>
        <v>5.2115565723639921E-2</v>
      </c>
      <c r="K29" s="4">
        <f t="shared" si="2"/>
        <v>1.2090802989355198</v>
      </c>
      <c r="L29" s="14">
        <f t="shared" si="3"/>
        <v>-6.7246119377401326E-2</v>
      </c>
    </row>
    <row r="30" spans="1:12" s="13" customFormat="1" ht="21" customHeight="1" x14ac:dyDescent="0.2">
      <c r="A30" s="1" t="s">
        <v>60</v>
      </c>
      <c r="B30" s="2" t="s">
        <v>61</v>
      </c>
      <c r="C30" s="3">
        <v>5467.58</v>
      </c>
      <c r="D30" s="3">
        <v>3232.48</v>
      </c>
      <c r="E30" s="4">
        <f t="shared" si="0"/>
        <v>0.59120854198749717</v>
      </c>
      <c r="F30" s="4">
        <f>(D30/D6)</f>
        <v>4.915021975339863E-3</v>
      </c>
      <c r="G30" s="3">
        <v>768.57</v>
      </c>
      <c r="H30" s="3">
        <v>119.15</v>
      </c>
      <c r="I30" s="4">
        <f t="shared" si="1"/>
        <v>0.15502816919734053</v>
      </c>
      <c r="J30" s="4">
        <f>(H30/H6)</f>
        <v>2.8376252484678491E-4</v>
      </c>
      <c r="K30" s="4">
        <f t="shared" si="2"/>
        <v>27.129500629458665</v>
      </c>
      <c r="L30" s="14">
        <f t="shared" si="3"/>
        <v>0.43618037279015665</v>
      </c>
    </row>
    <row r="31" spans="1:12" s="13" customFormat="1" ht="21" customHeight="1" x14ac:dyDescent="0.2">
      <c r="A31" s="16" t="s">
        <v>103</v>
      </c>
      <c r="B31" s="17">
        <v>600</v>
      </c>
      <c r="C31" s="7">
        <f>SUM(C32:C32)</f>
        <v>0</v>
      </c>
      <c r="D31" s="7">
        <f>SUM(D32:D32)</f>
        <v>0</v>
      </c>
      <c r="E31" s="8" t="e">
        <f t="shared" si="0"/>
        <v>#DIV/0!</v>
      </c>
      <c r="F31" s="8" t="e">
        <f>(D31/D11)</f>
        <v>#DIV/0!</v>
      </c>
      <c r="G31" s="7">
        <f>SUM(G32:G32)</f>
        <v>1053.58</v>
      </c>
      <c r="H31" s="7">
        <f>SUM(H32:H32)</f>
        <v>0</v>
      </c>
      <c r="I31" s="4">
        <f t="shared" si="1"/>
        <v>0</v>
      </c>
      <c r="J31" s="4">
        <f>(H31/H7)</f>
        <v>0</v>
      </c>
      <c r="K31" s="4" t="e">
        <f t="shared" si="2"/>
        <v>#DIV/0!</v>
      </c>
      <c r="L31" s="14" t="e">
        <f t="shared" si="3"/>
        <v>#DIV/0!</v>
      </c>
    </row>
    <row r="32" spans="1:12" s="13" customFormat="1" ht="21" customHeight="1" x14ac:dyDescent="0.2">
      <c r="A32" s="1" t="s">
        <v>104</v>
      </c>
      <c r="B32" s="2">
        <v>602</v>
      </c>
      <c r="C32" s="3"/>
      <c r="D32" s="3"/>
      <c r="E32" s="4" t="e">
        <f t="shared" si="0"/>
        <v>#DIV/0!</v>
      </c>
      <c r="F32" s="4">
        <f>(D32/D8)</f>
        <v>0</v>
      </c>
      <c r="G32" s="3">
        <v>1053.58</v>
      </c>
      <c r="H32" s="3"/>
      <c r="I32" s="4">
        <f t="shared" si="1"/>
        <v>0</v>
      </c>
      <c r="J32" s="4">
        <f>(H32/H8)</f>
        <v>0</v>
      </c>
      <c r="K32" s="4" t="e">
        <f t="shared" si="2"/>
        <v>#DIV/0!</v>
      </c>
      <c r="L32" s="14" t="e">
        <f t="shared" si="3"/>
        <v>#DIV/0!</v>
      </c>
    </row>
    <row r="33" spans="1:12" s="13" customFormat="1" ht="21" customHeight="1" x14ac:dyDescent="0.2">
      <c r="A33" s="5" t="s">
        <v>62</v>
      </c>
      <c r="B33" s="6" t="s">
        <v>63</v>
      </c>
      <c r="C33" s="7">
        <f>SUM(C34:C38)</f>
        <v>412769.31999999995</v>
      </c>
      <c r="D33" s="7">
        <f>SUM(D34:D38)</f>
        <v>259163.04000000004</v>
      </c>
      <c r="E33" s="8">
        <f t="shared" si="0"/>
        <v>0.62786410579158369</v>
      </c>
      <c r="F33" s="8">
        <f>(D33/D6)</f>
        <v>0.39406029945920285</v>
      </c>
      <c r="G33" s="7">
        <f>SUM(G34:G38)</f>
        <v>347081.16</v>
      </c>
      <c r="H33" s="7">
        <f>SUM(H34:H38)</f>
        <v>229042.33000000002</v>
      </c>
      <c r="I33" s="8">
        <f t="shared" si="1"/>
        <v>0.65991000491066709</v>
      </c>
      <c r="J33" s="8">
        <f>(H33/H6)</f>
        <v>0.54547738025673942</v>
      </c>
      <c r="K33" s="8">
        <f t="shared" si="2"/>
        <v>1.1315071759879496</v>
      </c>
      <c r="L33" s="15">
        <f t="shared" si="3"/>
        <v>-3.2045899119083399E-2</v>
      </c>
    </row>
    <row r="34" spans="1:12" s="13" customFormat="1" ht="21" customHeight="1" x14ac:dyDescent="0.2">
      <c r="A34" s="1" t="s">
        <v>64</v>
      </c>
      <c r="B34" s="2" t="s">
        <v>65</v>
      </c>
      <c r="C34" s="3">
        <v>115564.8</v>
      </c>
      <c r="D34" s="3">
        <v>73997.95</v>
      </c>
      <c r="E34" s="4">
        <f t="shared" ref="E34:E53" si="4">(D34/C34)</f>
        <v>0.64031564974802013</v>
      </c>
      <c r="F34" s="4">
        <f>(D34/D6)</f>
        <v>0.11251471018539956</v>
      </c>
      <c r="G34" s="3">
        <v>104359.67999999999</v>
      </c>
      <c r="H34" s="3">
        <v>69544</v>
      </c>
      <c r="I34" s="4">
        <f t="shared" ref="I34:I53" si="5">(H34/G34)</f>
        <v>0.66638763169837245</v>
      </c>
      <c r="J34" s="4">
        <f>(H34/H6)</f>
        <v>0.16562300485056489</v>
      </c>
      <c r="K34" s="4">
        <f t="shared" ref="K34:K53" si="6">(D34/H34)</f>
        <v>1.0640450649948234</v>
      </c>
      <c r="L34" s="14">
        <f t="shared" ref="L34:L53" si="7">(E34-I34)</f>
        <v>-2.6071981950352319E-2</v>
      </c>
    </row>
    <row r="35" spans="1:12" s="13" customFormat="1" ht="21" customHeight="1" x14ac:dyDescent="0.2">
      <c r="A35" s="1" t="s">
        <v>66</v>
      </c>
      <c r="B35" s="2" t="s">
        <v>67</v>
      </c>
      <c r="C35" s="3">
        <v>212976.87</v>
      </c>
      <c r="D35" s="3">
        <v>142611.64000000001</v>
      </c>
      <c r="E35" s="4">
        <f t="shared" si="4"/>
        <v>0.669610930050761</v>
      </c>
      <c r="F35" s="4">
        <f>(D35/D6)</f>
        <v>0.21684259285107949</v>
      </c>
      <c r="G35" s="3">
        <v>193221.67</v>
      </c>
      <c r="H35" s="3">
        <v>127011.4</v>
      </c>
      <c r="I35" s="4">
        <f t="shared" si="5"/>
        <v>0.65733517363761518</v>
      </c>
      <c r="J35" s="4">
        <f>(H35/H6)</f>
        <v>0.3024848975939986</v>
      </c>
      <c r="K35" s="4">
        <f t="shared" si="6"/>
        <v>1.1228255101510574</v>
      </c>
      <c r="L35" s="14">
        <f t="shared" si="7"/>
        <v>1.2275756413145822E-2</v>
      </c>
    </row>
    <row r="36" spans="1:12" s="13" customFormat="1" ht="21" customHeight="1" x14ac:dyDescent="0.2">
      <c r="A36" s="1" t="s">
        <v>102</v>
      </c>
      <c r="B36" s="2">
        <v>703</v>
      </c>
      <c r="C36" s="3">
        <v>49192.94</v>
      </c>
      <c r="D36" s="3">
        <v>19869.12</v>
      </c>
      <c r="E36" s="4">
        <f t="shared" si="4"/>
        <v>0.40390186071415934</v>
      </c>
      <c r="F36" s="4">
        <f>(D36/D7)</f>
        <v>0.34437430898936483</v>
      </c>
      <c r="G36" s="3">
        <v>15676.13</v>
      </c>
      <c r="H36" s="3">
        <v>10896.19</v>
      </c>
      <c r="I36" s="4">
        <f t="shared" si="5"/>
        <v>0.69508163047895122</v>
      </c>
      <c r="J36" s="4">
        <f>(H36/H7)</f>
        <v>0.20794251756822188</v>
      </c>
      <c r="K36" s="4">
        <f t="shared" si="6"/>
        <v>1.8234924317582566</v>
      </c>
      <c r="L36" s="14">
        <f t="shared" si="7"/>
        <v>-0.29117976976479187</v>
      </c>
    </row>
    <row r="37" spans="1:12" s="13" customFormat="1" ht="21" customHeight="1" x14ac:dyDescent="0.2">
      <c r="A37" s="1" t="s">
        <v>68</v>
      </c>
      <c r="B37" s="2" t="s">
        <v>69</v>
      </c>
      <c r="C37" s="3">
        <v>8402.0499999999993</v>
      </c>
      <c r="D37" s="3">
        <v>5724.19</v>
      </c>
      <c r="E37" s="4">
        <f t="shared" si="4"/>
        <v>0.68128492451247014</v>
      </c>
      <c r="F37" s="4">
        <f>(D37/D6)</f>
        <v>8.7036948847388652E-3</v>
      </c>
      <c r="G37" s="3">
        <v>8077.33</v>
      </c>
      <c r="H37" s="3">
        <v>6248.01</v>
      </c>
      <c r="I37" s="4">
        <f t="shared" si="5"/>
        <v>0.77352417197266921</v>
      </c>
      <c r="J37" s="4">
        <f>(H37/H6)</f>
        <v>1.4879992386638358E-2</v>
      </c>
      <c r="K37" s="4">
        <f t="shared" si="6"/>
        <v>0.91616210601455494</v>
      </c>
      <c r="L37" s="4">
        <f t="shared" si="7"/>
        <v>-9.223924746019907E-2</v>
      </c>
    </row>
    <row r="38" spans="1:12" s="13" customFormat="1" ht="21" customHeight="1" x14ac:dyDescent="0.2">
      <c r="A38" s="1" t="s">
        <v>70</v>
      </c>
      <c r="B38" s="2" t="s">
        <v>71</v>
      </c>
      <c r="C38" s="3">
        <v>26632.66</v>
      </c>
      <c r="D38" s="3">
        <v>16960.14</v>
      </c>
      <c r="E38" s="4">
        <f t="shared" si="4"/>
        <v>0.63681735132728012</v>
      </c>
      <c r="F38" s="4">
        <f>(D38/D6)</f>
        <v>2.5788082464498038E-2</v>
      </c>
      <c r="G38" s="3">
        <v>25746.35</v>
      </c>
      <c r="H38" s="3">
        <v>15342.73</v>
      </c>
      <c r="I38" s="4">
        <f t="shared" si="5"/>
        <v>0.59591864477877443</v>
      </c>
      <c r="J38" s="4">
        <f>(H38/H6)</f>
        <v>3.6539587098971982E-2</v>
      </c>
      <c r="K38" s="4">
        <f t="shared" si="6"/>
        <v>1.1054186575661566</v>
      </c>
      <c r="L38" s="14">
        <f t="shared" si="7"/>
        <v>4.0898706548505692E-2</v>
      </c>
    </row>
    <row r="39" spans="1:12" s="13" customFormat="1" ht="21" customHeight="1" x14ac:dyDescent="0.2">
      <c r="A39" s="5" t="s">
        <v>72</v>
      </c>
      <c r="B39" s="6" t="s">
        <v>73</v>
      </c>
      <c r="C39" s="7">
        <f>SUM(C40:C42)</f>
        <v>78736.67</v>
      </c>
      <c r="D39" s="7">
        <f>SUM(D40:D42)</f>
        <v>52801.3</v>
      </c>
      <c r="E39" s="8">
        <f t="shared" si="4"/>
        <v>0.67060621181972779</v>
      </c>
      <c r="F39" s="8">
        <f>(D39/D6)</f>
        <v>8.0284966906682395E-2</v>
      </c>
      <c r="G39" s="7">
        <f>SUM(G40:G42)</f>
        <v>79461.049999999988</v>
      </c>
      <c r="H39" s="7">
        <f>SUM(H40:H42)</f>
        <v>53450.9</v>
      </c>
      <c r="I39" s="8">
        <f t="shared" si="5"/>
        <v>0.67266792975929723</v>
      </c>
      <c r="J39" s="8">
        <f>(H39/H6)</f>
        <v>0.12729636877325232</v>
      </c>
      <c r="K39" s="8">
        <f t="shared" si="6"/>
        <v>0.98784679023178279</v>
      </c>
      <c r="L39" s="15">
        <f t="shared" si="7"/>
        <v>-2.0617179395694407E-3</v>
      </c>
    </row>
    <row r="40" spans="1:12" s="13" customFormat="1" ht="21" customHeight="1" x14ac:dyDescent="0.2">
      <c r="A40" s="1" t="s">
        <v>74</v>
      </c>
      <c r="B40" s="2" t="s">
        <v>75</v>
      </c>
      <c r="C40" s="3">
        <v>56113.919999999998</v>
      </c>
      <c r="D40" s="3">
        <v>37416.82</v>
      </c>
      <c r="E40" s="4">
        <f t="shared" si="4"/>
        <v>0.66680103617783248</v>
      </c>
      <c r="F40" s="4">
        <f>(D40/D6)</f>
        <v>5.6892693086217416E-2</v>
      </c>
      <c r="G40" s="3">
        <v>54858.45</v>
      </c>
      <c r="H40" s="3">
        <v>38363.79</v>
      </c>
      <c r="I40" s="4">
        <f t="shared" si="5"/>
        <v>0.69932325831298559</v>
      </c>
      <c r="J40" s="4">
        <f>(H40/H6)</f>
        <v>9.136555529241995E-2</v>
      </c>
      <c r="K40" s="4">
        <f t="shared" si="6"/>
        <v>0.9753160467200972</v>
      </c>
      <c r="L40" s="14">
        <f t="shared" si="7"/>
        <v>-3.25222221351531E-2</v>
      </c>
    </row>
    <row r="41" spans="1:12" s="13" customFormat="1" ht="21" customHeight="1" x14ac:dyDescent="0.2">
      <c r="A41" s="1" t="s">
        <v>76</v>
      </c>
      <c r="B41" s="2" t="s">
        <v>77</v>
      </c>
      <c r="C41" s="3">
        <v>324.12</v>
      </c>
      <c r="D41" s="3">
        <v>171.01</v>
      </c>
      <c r="E41" s="4">
        <f t="shared" si="4"/>
        <v>0.52761322966802415</v>
      </c>
      <c r="F41" s="4">
        <f>(D41/D6)</f>
        <v>2.6002261669147832E-4</v>
      </c>
      <c r="G41" s="3">
        <v>394.5</v>
      </c>
      <c r="H41" s="3">
        <v>175.69</v>
      </c>
      <c r="I41" s="4">
        <f t="shared" si="5"/>
        <v>0.44534854245880862</v>
      </c>
      <c r="J41" s="4">
        <f>(H41/H6)</f>
        <v>4.1841576156384085E-4</v>
      </c>
      <c r="K41" s="4">
        <f t="shared" si="6"/>
        <v>0.97336217200751318</v>
      </c>
      <c r="L41" s="14">
        <f t="shared" si="7"/>
        <v>8.2264687209215537E-2</v>
      </c>
    </row>
    <row r="42" spans="1:12" s="13" customFormat="1" ht="21" customHeight="1" x14ac:dyDescent="0.2">
      <c r="A42" s="1" t="s">
        <v>78</v>
      </c>
      <c r="B42" s="2" t="s">
        <v>79</v>
      </c>
      <c r="C42" s="3">
        <v>22298.63</v>
      </c>
      <c r="D42" s="3">
        <v>15213.47</v>
      </c>
      <c r="E42" s="4">
        <f t="shared" si="4"/>
        <v>0.68226030029647555</v>
      </c>
      <c r="F42" s="4">
        <f>(D42/D6)</f>
        <v>2.3132251203773491E-2</v>
      </c>
      <c r="G42" s="3">
        <v>24208.1</v>
      </c>
      <c r="H42" s="3">
        <v>14911.42</v>
      </c>
      <c r="I42" s="4">
        <f t="shared" si="5"/>
        <v>0.61596820898790083</v>
      </c>
      <c r="J42" s="4">
        <f>(H42/H6)</f>
        <v>3.5512397719268528E-2</v>
      </c>
      <c r="K42" s="4">
        <f t="shared" si="6"/>
        <v>1.0202562867922707</v>
      </c>
      <c r="L42" s="14">
        <f t="shared" si="7"/>
        <v>6.6292091308574719E-2</v>
      </c>
    </row>
    <row r="43" spans="1:12" s="13" customFormat="1" ht="21" customHeight="1" x14ac:dyDescent="0.2">
      <c r="A43" s="5" t="s">
        <v>80</v>
      </c>
      <c r="B43" s="6" t="s">
        <v>81</v>
      </c>
      <c r="C43" s="7">
        <f>SUM(C44:C47)</f>
        <v>33497.880000000005</v>
      </c>
      <c r="D43" s="7">
        <f>SUM(D44:D47)</f>
        <v>8612.9800000000014</v>
      </c>
      <c r="E43" s="8">
        <f t="shared" si="4"/>
        <v>0.25712015208126604</v>
      </c>
      <c r="F43" s="8">
        <f>(D43/D6)</f>
        <v>1.309613237302713E-2</v>
      </c>
      <c r="G43" s="7">
        <f>SUM(G44:G47)</f>
        <v>22672.089999999997</v>
      </c>
      <c r="H43" s="7">
        <f>SUM(H44:H47)</f>
        <v>6765.670000000001</v>
      </c>
      <c r="I43" s="8">
        <f t="shared" si="5"/>
        <v>0.29841404122866494</v>
      </c>
      <c r="J43" s="8">
        <f>(H43/H6)</f>
        <v>1.6112829219304636E-2</v>
      </c>
      <c r="K43" s="8">
        <f t="shared" si="6"/>
        <v>1.2730416943185228</v>
      </c>
      <c r="L43" s="8">
        <f t="shared" si="7"/>
        <v>-4.1293889147398899E-2</v>
      </c>
    </row>
    <row r="44" spans="1:12" s="13" customFormat="1" ht="21" customHeight="1" x14ac:dyDescent="0.2">
      <c r="A44" s="1" t="s">
        <v>82</v>
      </c>
      <c r="B44" s="2" t="s">
        <v>83</v>
      </c>
      <c r="C44" s="3">
        <v>4825.18</v>
      </c>
      <c r="D44" s="3">
        <v>3211.86</v>
      </c>
      <c r="E44" s="4">
        <f t="shared" si="4"/>
        <v>0.66564563394526211</v>
      </c>
      <c r="F44" s="4">
        <f>(D44/D6)</f>
        <v>4.8836690348324175E-3</v>
      </c>
      <c r="G44" s="3">
        <v>7626.25</v>
      </c>
      <c r="H44" s="3">
        <v>3224.02</v>
      </c>
      <c r="I44" s="4">
        <f t="shared" si="5"/>
        <v>0.42275299131289951</v>
      </c>
      <c r="J44" s="4">
        <f>(H44/H6)</f>
        <v>7.6781876236385344E-3</v>
      </c>
      <c r="K44" s="4">
        <f t="shared" si="6"/>
        <v>0.9962283112387641</v>
      </c>
      <c r="L44" s="4">
        <f t="shared" si="7"/>
        <v>0.2428926426323626</v>
      </c>
    </row>
    <row r="45" spans="1:12" s="13" customFormat="1" ht="21" customHeight="1" x14ac:dyDescent="0.2">
      <c r="A45" s="1" t="s">
        <v>84</v>
      </c>
      <c r="B45" s="2" t="s">
        <v>85</v>
      </c>
      <c r="C45" s="3">
        <v>3875.09</v>
      </c>
      <c r="D45" s="3">
        <v>1915.93</v>
      </c>
      <c r="E45" s="4">
        <f t="shared" si="4"/>
        <v>0.49442206503590885</v>
      </c>
      <c r="F45" s="4">
        <f>(D45/D6)</f>
        <v>2.9131929828530734E-3</v>
      </c>
      <c r="G45" s="3">
        <v>455.6</v>
      </c>
      <c r="H45" s="3">
        <v>342.21</v>
      </c>
      <c r="I45" s="4">
        <f t="shared" si="5"/>
        <v>0.75111940298507451</v>
      </c>
      <c r="J45" s="4">
        <f>(H45/H6)</f>
        <v>8.1499264479914599E-4</v>
      </c>
      <c r="K45" s="4">
        <f t="shared" si="6"/>
        <v>5.5986967067005642</v>
      </c>
      <c r="L45" s="4">
        <f t="shared" si="7"/>
        <v>-0.25669733794916566</v>
      </c>
    </row>
    <row r="46" spans="1:12" s="13" customFormat="1" ht="21" customHeight="1" x14ac:dyDescent="0.2">
      <c r="A46" s="1" t="s">
        <v>86</v>
      </c>
      <c r="B46" s="2" t="s">
        <v>87</v>
      </c>
      <c r="C46" s="3">
        <v>24183.61</v>
      </c>
      <c r="D46" s="3">
        <v>3121.41</v>
      </c>
      <c r="E46" s="4">
        <f t="shared" si="4"/>
        <v>0.12907130076940537</v>
      </c>
      <c r="F46" s="4">
        <f>(D46/D6)</f>
        <v>4.7461387987073706E-3</v>
      </c>
      <c r="G46" s="3">
        <v>14011.14</v>
      </c>
      <c r="H46" s="3">
        <v>2882.13</v>
      </c>
      <c r="I46" s="4">
        <f t="shared" si="5"/>
        <v>0.20570274795626911</v>
      </c>
      <c r="J46" s="4">
        <f>(H46/H6)</f>
        <v>6.8639570771016709E-3</v>
      </c>
      <c r="K46" s="4">
        <f t="shared" si="6"/>
        <v>1.0830219316963494</v>
      </c>
      <c r="L46" s="14">
        <f t="shared" si="7"/>
        <v>-7.6631447186863738E-2</v>
      </c>
    </row>
    <row r="47" spans="1:12" s="13" customFormat="1" ht="21" customHeight="1" x14ac:dyDescent="0.2">
      <c r="A47" s="1" t="s">
        <v>88</v>
      </c>
      <c r="B47" s="2" t="s">
        <v>89</v>
      </c>
      <c r="C47" s="3">
        <v>614</v>
      </c>
      <c r="D47" s="3">
        <v>363.78</v>
      </c>
      <c r="E47" s="4">
        <f t="shared" si="4"/>
        <v>0.59247557003257323</v>
      </c>
      <c r="F47" s="4">
        <f>(D47/D6)</f>
        <v>5.5313155663426689E-4</v>
      </c>
      <c r="G47" s="3">
        <v>579.1</v>
      </c>
      <c r="H47" s="3">
        <v>317.31</v>
      </c>
      <c r="I47" s="4">
        <f t="shared" si="5"/>
        <v>0.54793645311690553</v>
      </c>
      <c r="J47" s="4">
        <f>(H47/H6)</f>
        <v>7.5569187376528166E-4</v>
      </c>
      <c r="K47" s="4">
        <f t="shared" si="6"/>
        <v>1.1464498440011344</v>
      </c>
      <c r="L47" s="14">
        <f t="shared" si="7"/>
        <v>4.4539116915667698E-2</v>
      </c>
    </row>
    <row r="48" spans="1:12" s="13" customFormat="1" ht="21" customHeight="1" x14ac:dyDescent="0.2">
      <c r="A48" s="5" t="s">
        <v>90</v>
      </c>
      <c r="B48" s="6" t="s">
        <v>91</v>
      </c>
      <c r="C48" s="7">
        <f>SUM(C49:C49)</f>
        <v>2632.18</v>
      </c>
      <c r="D48" s="7">
        <f>SUM(D49:D49)</f>
        <v>2538.2199999999998</v>
      </c>
      <c r="E48" s="8">
        <f t="shared" si="4"/>
        <v>0.96430335311414872</v>
      </c>
      <c r="F48" s="8">
        <f>(D48/D6)</f>
        <v>3.8593918843263207E-3</v>
      </c>
      <c r="G48" s="7">
        <f>SUM(G49:G49)</f>
        <v>2558.37</v>
      </c>
      <c r="H48" s="7">
        <f>SUM(H49:H49)</f>
        <v>2319.0100000000002</v>
      </c>
      <c r="I48" s="8">
        <f t="shared" si="5"/>
        <v>0.90644042886681764</v>
      </c>
      <c r="J48" s="8">
        <f>(H48/H6)</f>
        <v>5.5228546600498757E-3</v>
      </c>
      <c r="K48" s="8">
        <f t="shared" si="6"/>
        <v>1.0945274060913923</v>
      </c>
      <c r="L48" s="15">
        <f t="shared" si="7"/>
        <v>5.7862924247331082E-2</v>
      </c>
    </row>
    <row r="49" spans="1:12" s="13" customFormat="1" ht="21" customHeight="1" x14ac:dyDescent="0.2">
      <c r="A49" s="1" t="s">
        <v>92</v>
      </c>
      <c r="B49" s="2" t="s">
        <v>93</v>
      </c>
      <c r="C49" s="3">
        <v>2632.18</v>
      </c>
      <c r="D49" s="3">
        <v>2538.2199999999998</v>
      </c>
      <c r="E49" s="4">
        <f t="shared" si="4"/>
        <v>0.96430335311414872</v>
      </c>
      <c r="F49" s="4">
        <f>(D49/D6)</f>
        <v>3.8593918843263207E-3</v>
      </c>
      <c r="G49" s="3">
        <v>2558.37</v>
      </c>
      <c r="H49" s="3">
        <v>2319.0100000000002</v>
      </c>
      <c r="I49" s="4">
        <f t="shared" si="5"/>
        <v>0.90644042886681764</v>
      </c>
      <c r="J49" s="4">
        <f>(H49/H6)</f>
        <v>5.5228546600498757E-3</v>
      </c>
      <c r="K49" s="4">
        <f t="shared" si="6"/>
        <v>1.0945274060913923</v>
      </c>
      <c r="L49" s="4">
        <f t="shared" si="7"/>
        <v>5.7862924247331082E-2</v>
      </c>
    </row>
    <row r="50" spans="1:12" s="13" customFormat="1" ht="21" customHeight="1" x14ac:dyDescent="0.2">
      <c r="A50" s="5" t="s">
        <v>94</v>
      </c>
      <c r="B50" s="6" t="s">
        <v>95</v>
      </c>
      <c r="C50" s="7">
        <f>SUM(C51:C51)</f>
        <v>2528.1799999999998</v>
      </c>
      <c r="D50" s="7">
        <f>SUM(D51:D51)</f>
        <v>1668.58</v>
      </c>
      <c r="E50" s="8">
        <f t="shared" si="4"/>
        <v>0.659992563820614</v>
      </c>
      <c r="F50" s="8">
        <f>(D50/D6)</f>
        <v>2.5370945427698201E-3</v>
      </c>
      <c r="G50" s="7">
        <f>SUM(G51:G51)</f>
        <v>3187.61</v>
      </c>
      <c r="H50" s="7">
        <f>SUM(H51:H51)</f>
        <v>2196.14</v>
      </c>
      <c r="I50" s="8">
        <f t="shared" si="5"/>
        <v>0.68896132211907979</v>
      </c>
      <c r="J50" s="8">
        <f>(H50/H6)</f>
        <v>5.2302327429040547E-3</v>
      </c>
      <c r="K50" s="8">
        <f t="shared" si="6"/>
        <v>0.75977852049505046</v>
      </c>
      <c r="L50" s="15">
        <f t="shared" si="7"/>
        <v>-2.8968758298465791E-2</v>
      </c>
    </row>
    <row r="51" spans="1:12" s="13" customFormat="1" ht="21" customHeight="1" x14ac:dyDescent="0.2">
      <c r="A51" s="1" t="s">
        <v>96</v>
      </c>
      <c r="B51" s="2" t="s">
        <v>97</v>
      </c>
      <c r="C51" s="3">
        <v>2528.1799999999998</v>
      </c>
      <c r="D51" s="3">
        <v>1668.58</v>
      </c>
      <c r="E51" s="4">
        <f t="shared" si="4"/>
        <v>0.659992563820614</v>
      </c>
      <c r="F51" s="4">
        <f>(D51/D6)</f>
        <v>2.5370945427698201E-3</v>
      </c>
      <c r="G51" s="3">
        <v>3187.61</v>
      </c>
      <c r="H51" s="3">
        <v>2196.14</v>
      </c>
      <c r="I51" s="4">
        <f t="shared" si="5"/>
        <v>0.68896132211907979</v>
      </c>
      <c r="J51" s="4">
        <f>(H51/H6)</f>
        <v>5.2302327429040547E-3</v>
      </c>
      <c r="K51" s="4">
        <f t="shared" si="6"/>
        <v>0.75977852049505046</v>
      </c>
      <c r="L51" s="4">
        <f t="shared" si="7"/>
        <v>-2.8968758298465791E-2</v>
      </c>
    </row>
    <row r="52" spans="1:12" s="13" customFormat="1" ht="41.1" customHeight="1" x14ac:dyDescent="0.2">
      <c r="A52" s="5" t="s">
        <v>98</v>
      </c>
      <c r="B52" s="6" t="s">
        <v>99</v>
      </c>
      <c r="C52" s="7">
        <f>SUM(C53:C53)</f>
        <v>4.8</v>
      </c>
      <c r="D52" s="7">
        <f>SUM(D53:D53)</f>
        <v>2.8</v>
      </c>
      <c r="E52" s="8">
        <f t="shared" si="4"/>
        <v>0.58333333333333337</v>
      </c>
      <c r="F52" s="8">
        <f>(D52/D6)</f>
        <v>4.2574313007200709E-6</v>
      </c>
      <c r="G52" s="7">
        <f>SUM(G53:G53)</f>
        <v>8</v>
      </c>
      <c r="H52" s="7">
        <f>SUM(H53:H53)</f>
        <v>3.99</v>
      </c>
      <c r="I52" s="8">
        <f t="shared" si="5"/>
        <v>0.49875000000000003</v>
      </c>
      <c r="J52" s="8">
        <f>(H52/H6)</f>
        <v>9.5024127078361032E-6</v>
      </c>
      <c r="K52" s="8">
        <f t="shared" si="6"/>
        <v>0.70175438596491224</v>
      </c>
      <c r="L52" s="8">
        <f t="shared" si="7"/>
        <v>8.4583333333333344E-2</v>
      </c>
    </row>
    <row r="53" spans="1:12" s="13" customFormat="1" ht="21" customHeight="1" x14ac:dyDescent="0.2">
      <c r="A53" s="1" t="s">
        <v>100</v>
      </c>
      <c r="B53" s="2" t="s">
        <v>101</v>
      </c>
      <c r="C53" s="3">
        <v>4.8</v>
      </c>
      <c r="D53" s="3">
        <v>2.8</v>
      </c>
      <c r="E53" s="4">
        <f t="shared" si="4"/>
        <v>0.58333333333333337</v>
      </c>
      <c r="F53" s="4">
        <f>(D53/D6)</f>
        <v>4.2574313007200709E-6</v>
      </c>
      <c r="G53" s="3">
        <v>8</v>
      </c>
      <c r="H53" s="3">
        <v>3.99</v>
      </c>
      <c r="I53" s="4">
        <f t="shared" si="5"/>
        <v>0.49875000000000003</v>
      </c>
      <c r="J53" s="4">
        <f>(H53/H6)</f>
        <v>9.5024127078361032E-6</v>
      </c>
      <c r="K53" s="4">
        <f t="shared" si="6"/>
        <v>0.70175438596491224</v>
      </c>
      <c r="L53" s="4">
        <f t="shared" si="7"/>
        <v>8.4583333333333344E-2</v>
      </c>
    </row>
  </sheetData>
  <mergeCells count="17">
    <mergeCell ref="A3:O3"/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2021-11-24T11:21:31Z</cp:lastPrinted>
  <dcterms:created xsi:type="dcterms:W3CDTF">2017-03-10T06:35:34Z</dcterms:created>
  <dcterms:modified xsi:type="dcterms:W3CDTF">2022-09-26T13:41:15Z</dcterms:modified>
</cp:coreProperties>
</file>