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апрел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Таблица!$C$6:$L$59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D58" i="1" l="1"/>
  <c r="K38" i="1"/>
  <c r="J38" i="1"/>
  <c r="I38" i="1"/>
  <c r="I42" i="1"/>
  <c r="H37" i="1"/>
  <c r="G37" i="1"/>
  <c r="D37" i="1"/>
  <c r="C37" i="1"/>
  <c r="F38" i="1"/>
  <c r="E38" i="1"/>
  <c r="L38" i="1" l="1"/>
  <c r="K37" i="1"/>
  <c r="I37" i="1"/>
  <c r="E37" i="1"/>
  <c r="L37" i="1" s="1"/>
  <c r="K42" i="1" l="1"/>
  <c r="E42" i="1"/>
  <c r="L42" i="1" s="1"/>
  <c r="H58" i="1"/>
  <c r="H56" i="1"/>
  <c r="H54" i="1"/>
  <c r="H49" i="1"/>
  <c r="H45" i="1"/>
  <c r="H39" i="1"/>
  <c r="H32" i="1"/>
  <c r="H23" i="1"/>
  <c r="H18" i="1"/>
  <c r="H16" i="1"/>
  <c r="H7" i="1"/>
  <c r="G58" i="1"/>
  <c r="G56" i="1"/>
  <c r="G54" i="1"/>
  <c r="G49" i="1"/>
  <c r="G45" i="1"/>
  <c r="G39" i="1"/>
  <c r="G32" i="1"/>
  <c r="G23" i="1"/>
  <c r="G18" i="1"/>
  <c r="G16" i="1"/>
  <c r="G7" i="1"/>
  <c r="D56" i="1"/>
  <c r="D54" i="1"/>
  <c r="D49" i="1"/>
  <c r="D45" i="1"/>
  <c r="D39" i="1"/>
  <c r="D32" i="1"/>
  <c r="D23" i="1"/>
  <c r="D18" i="1"/>
  <c r="D16" i="1"/>
  <c r="D7" i="1"/>
  <c r="C58" i="1"/>
  <c r="C56" i="1"/>
  <c r="C54" i="1"/>
  <c r="C49" i="1"/>
  <c r="C45" i="1"/>
  <c r="C39" i="1"/>
  <c r="C32" i="1"/>
  <c r="C23" i="1"/>
  <c r="C18" i="1"/>
  <c r="C16" i="1"/>
  <c r="C7" i="1"/>
  <c r="E59" i="1"/>
  <c r="E57" i="1"/>
  <c r="E55" i="1"/>
  <c r="E53" i="1"/>
  <c r="E52" i="1"/>
  <c r="E51" i="1"/>
  <c r="E50" i="1"/>
  <c r="E48" i="1"/>
  <c r="E47" i="1"/>
  <c r="E46" i="1"/>
  <c r="E44" i="1"/>
  <c r="E43" i="1"/>
  <c r="E41" i="1"/>
  <c r="E40" i="1"/>
  <c r="E36" i="1"/>
  <c r="E35" i="1"/>
  <c r="E34" i="1"/>
  <c r="E33" i="1"/>
  <c r="E31" i="1"/>
  <c r="E30" i="1"/>
  <c r="E29" i="1"/>
  <c r="E28" i="1"/>
  <c r="E27" i="1"/>
  <c r="E26" i="1"/>
  <c r="E25" i="1"/>
  <c r="E24" i="1"/>
  <c r="E22" i="1"/>
  <c r="E21" i="1"/>
  <c r="E20" i="1"/>
  <c r="E19" i="1"/>
  <c r="L19" i="1" s="1"/>
  <c r="E17" i="1"/>
  <c r="E15" i="1"/>
  <c r="E14" i="1"/>
  <c r="E13" i="1"/>
  <c r="E12" i="1"/>
  <c r="E11" i="1"/>
  <c r="E10" i="1"/>
  <c r="E9" i="1"/>
  <c r="E8" i="1"/>
  <c r="I59" i="1"/>
  <c r="I57" i="1"/>
  <c r="I55" i="1"/>
  <c r="I53" i="1"/>
  <c r="I52" i="1"/>
  <c r="I51" i="1"/>
  <c r="I50" i="1"/>
  <c r="I48" i="1"/>
  <c r="I47" i="1"/>
  <c r="I46" i="1"/>
  <c r="I44" i="1"/>
  <c r="I43" i="1"/>
  <c r="I41" i="1"/>
  <c r="I40" i="1"/>
  <c r="I36" i="1"/>
  <c r="I35" i="1"/>
  <c r="I34" i="1"/>
  <c r="I33" i="1"/>
  <c r="I31" i="1"/>
  <c r="I30" i="1"/>
  <c r="I29" i="1"/>
  <c r="I28" i="1"/>
  <c r="I27" i="1"/>
  <c r="I26" i="1"/>
  <c r="I25" i="1"/>
  <c r="I24" i="1"/>
  <c r="I22" i="1"/>
  <c r="I21" i="1"/>
  <c r="I20" i="1"/>
  <c r="I19" i="1"/>
  <c r="I17" i="1"/>
  <c r="I15" i="1"/>
  <c r="I14" i="1"/>
  <c r="I13" i="1"/>
  <c r="I12" i="1"/>
  <c r="I11" i="1"/>
  <c r="I10" i="1"/>
  <c r="I9" i="1"/>
  <c r="I8" i="1"/>
  <c r="K59" i="1"/>
  <c r="K57" i="1"/>
  <c r="K55" i="1"/>
  <c r="K53" i="1"/>
  <c r="K52" i="1"/>
  <c r="K51" i="1"/>
  <c r="K50" i="1"/>
  <c r="K48" i="1"/>
  <c r="K47" i="1"/>
  <c r="K46" i="1"/>
  <c r="K44" i="1"/>
  <c r="K43" i="1"/>
  <c r="K41" i="1"/>
  <c r="K40" i="1"/>
  <c r="K36" i="1"/>
  <c r="K35" i="1"/>
  <c r="K34" i="1"/>
  <c r="K33" i="1"/>
  <c r="K31" i="1"/>
  <c r="K30" i="1"/>
  <c r="K29" i="1"/>
  <c r="K28" i="1"/>
  <c r="K27" i="1"/>
  <c r="K26" i="1"/>
  <c r="K25" i="1"/>
  <c r="K24" i="1"/>
  <c r="K22" i="1"/>
  <c r="K21" i="1"/>
  <c r="K20" i="1"/>
  <c r="K19" i="1"/>
  <c r="K17" i="1"/>
  <c r="K15" i="1"/>
  <c r="K14" i="1"/>
  <c r="K13" i="1"/>
  <c r="K12" i="1"/>
  <c r="K11" i="1"/>
  <c r="K10" i="1"/>
  <c r="K9" i="1"/>
  <c r="K8" i="1"/>
  <c r="C6" i="1" l="1"/>
  <c r="F37" i="1"/>
  <c r="D6" i="1"/>
  <c r="J58" i="1"/>
  <c r="J42" i="1"/>
  <c r="J37" i="1"/>
  <c r="L17" i="1"/>
  <c r="L22" i="1"/>
  <c r="L44" i="1"/>
  <c r="F33" i="1"/>
  <c r="L30" i="1"/>
  <c r="L26" i="1"/>
  <c r="L27" i="1"/>
  <c r="L14" i="1"/>
  <c r="L9" i="1"/>
  <c r="K58" i="1"/>
  <c r="L59" i="1"/>
  <c r="L52" i="1"/>
  <c r="L47" i="1"/>
  <c r="L35" i="1"/>
  <c r="L34" i="1"/>
  <c r="L25" i="1"/>
  <c r="L21" i="1"/>
  <c r="L13" i="1"/>
  <c r="L53" i="1"/>
  <c r="L48" i="1"/>
  <c r="L10" i="1"/>
  <c r="L11" i="1"/>
  <c r="L15" i="1"/>
  <c r="L57" i="1"/>
  <c r="L55" i="1"/>
  <c r="L51" i="1"/>
  <c r="L50" i="1"/>
  <c r="L46" i="1"/>
  <c r="L43" i="1"/>
  <c r="L40" i="1"/>
  <c r="L36" i="1"/>
  <c r="L33" i="1"/>
  <c r="L31" i="1"/>
  <c r="L29" i="1"/>
  <c r="L24" i="1"/>
  <c r="E58" i="1"/>
  <c r="K16" i="1"/>
  <c r="K7" i="1"/>
  <c r="E32" i="1"/>
  <c r="E16" i="1"/>
  <c r="I58" i="1"/>
  <c r="I56" i="1"/>
  <c r="K56" i="1"/>
  <c r="E56" i="1"/>
  <c r="I54" i="1"/>
  <c r="K54" i="1"/>
  <c r="E54" i="1"/>
  <c r="I49" i="1"/>
  <c r="K49" i="1"/>
  <c r="E49" i="1"/>
  <c r="I45" i="1"/>
  <c r="K45" i="1"/>
  <c r="E45" i="1"/>
  <c r="I39" i="1"/>
  <c r="K39" i="1"/>
  <c r="E39" i="1"/>
  <c r="I32" i="1"/>
  <c r="K32" i="1"/>
  <c r="I23" i="1"/>
  <c r="K23" i="1"/>
  <c r="E23" i="1"/>
  <c r="I18" i="1"/>
  <c r="K18" i="1"/>
  <c r="E18" i="1"/>
  <c r="I16" i="1"/>
  <c r="I7" i="1"/>
  <c r="E7" i="1"/>
  <c r="L41" i="1"/>
  <c r="L28" i="1"/>
  <c r="L20" i="1"/>
  <c r="L12" i="1"/>
  <c r="L8" i="1"/>
  <c r="L16" i="1" l="1"/>
  <c r="F52" i="1"/>
  <c r="F17" i="1"/>
  <c r="F32" i="1"/>
  <c r="J29" i="1"/>
  <c r="J31" i="1"/>
  <c r="J46" i="1"/>
  <c r="J25" i="1"/>
  <c r="J52" i="1"/>
  <c r="J20" i="1"/>
  <c r="J56" i="1"/>
  <c r="J43" i="1"/>
  <c r="J30" i="1"/>
  <c r="J55" i="1"/>
  <c r="J57" i="1"/>
  <c r="J45" i="1"/>
  <c r="J50" i="1"/>
  <c r="J59" i="1"/>
  <c r="J24" i="1"/>
  <c r="J8" i="1"/>
  <c r="J9" i="1"/>
  <c r="J34" i="1"/>
  <c r="J27" i="1"/>
  <c r="J36" i="1"/>
  <c r="J21" i="1"/>
  <c r="J22" i="1"/>
  <c r="J18" i="1"/>
  <c r="J7" i="1"/>
  <c r="J15" i="1"/>
  <c r="J54" i="1"/>
  <c r="J35" i="1"/>
  <c r="J19" i="1"/>
  <c r="J47" i="1"/>
  <c r="J28" i="1"/>
  <c r="J39" i="1"/>
  <c r="J12" i="1"/>
  <c r="J40" i="1"/>
  <c r="J13" i="1"/>
  <c r="J33" i="1"/>
  <c r="J10" i="1"/>
  <c r="J26" i="1"/>
  <c r="J53" i="1"/>
  <c r="I6" i="1"/>
  <c r="J41" i="1"/>
  <c r="J23" i="1"/>
  <c r="J51" i="1"/>
  <c r="J32" i="1"/>
  <c r="J48" i="1"/>
  <c r="J16" i="1"/>
  <c r="J49" i="1"/>
  <c r="J17" i="1"/>
  <c r="J44" i="1"/>
  <c r="J14" i="1"/>
  <c r="J11" i="1"/>
  <c r="L58" i="1"/>
  <c r="F26" i="1"/>
  <c r="F50" i="1"/>
  <c r="F15" i="1"/>
  <c r="F40" i="1"/>
  <c r="F51" i="1"/>
  <c r="F57" i="1"/>
  <c r="F46" i="1"/>
  <c r="F16" i="1"/>
  <c r="F39" i="1"/>
  <c r="K6" i="1"/>
  <c r="F11" i="1"/>
  <c r="F21" i="1"/>
  <c r="F22" i="1"/>
  <c r="F27" i="1"/>
  <c r="F36" i="1"/>
  <c r="F9" i="1"/>
  <c r="F45" i="1"/>
  <c r="F10" i="1"/>
  <c r="F31" i="1"/>
  <c r="F55" i="1"/>
  <c r="F20" i="1"/>
  <c r="F48" i="1"/>
  <c r="F49" i="1"/>
  <c r="F30" i="1"/>
  <c r="F14" i="1"/>
  <c r="F54" i="1"/>
  <c r="F35" i="1"/>
  <c r="F19" i="1"/>
  <c r="F59" i="1"/>
  <c r="F43" i="1"/>
  <c r="F24" i="1"/>
  <c r="F8" i="1"/>
  <c r="F56" i="1"/>
  <c r="F25" i="1"/>
  <c r="F13" i="1"/>
  <c r="E6" i="1"/>
  <c r="F53" i="1"/>
  <c r="F34" i="1"/>
  <c r="F18" i="1"/>
  <c r="F58" i="1"/>
  <c r="F41" i="1"/>
  <c r="F23" i="1"/>
  <c r="F7" i="1"/>
  <c r="F47" i="1"/>
  <c r="F28" i="1"/>
  <c r="F12" i="1"/>
  <c r="F44" i="1"/>
  <c r="F29" i="1"/>
  <c r="L32" i="1"/>
  <c r="L56" i="1"/>
  <c r="L54" i="1"/>
  <c r="L49" i="1"/>
  <c r="L45" i="1"/>
  <c r="L39" i="1"/>
  <c r="L23" i="1"/>
  <c r="L18" i="1"/>
  <c r="L7" i="1"/>
  <c r="L6" i="1" l="1"/>
</calcChain>
</file>

<file path=xl/sharedStrings.xml><?xml version="1.0" encoding="utf-8"?>
<sst xmlns="http://schemas.openxmlformats.org/spreadsheetml/2006/main" count="120" uniqueCount="120">
  <si>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</si>
  <si>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</si>
  <si>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</si>
  <si>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</si>
  <si>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</si>
  <si>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</si>
  <si>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</si>
  <si>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</si>
  <si>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</si>
  <si>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</si>
  <si>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</si>
  <si>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</si>
  <si>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</si>
  <si>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</si>
  <si>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</si>
  <si>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</si>
  <si>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</si>
  <si>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</si>
  <si>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</si>
  <si>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</si>
  <si>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</si>
  <si>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</si>
  <si>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</si>
  <si>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</si>
  <si>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</si>
  <si>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</si>
  <si>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</si>
  <si>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</si>
  <si>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</si>
  <si>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</si>
  <si>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</si>
  <si>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</si>
  <si>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</si>
  <si>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</si>
  <si>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</si>
  <si>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</si>
  <si>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</si>
  <si>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</si>
  <si>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</si>
  <si>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</si>
  <si>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</si>
  <si>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</si>
  <si>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</si>
  <si>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</si>
  <si>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</si>
  <si>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</si>
  <si>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</si>
  <si>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</si>
  <si>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</si>
  <si>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</si>
  <si>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</si>
  <si>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</si>
  <si>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</si>
  <si>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</si>
  <si>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</si>
  <si>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</si>
  <si>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</si>
  <si>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</si>
  <si>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</si>
  <si>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</si>
  <si>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</si>
  <si>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</si>
  <si>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</si>
  <si>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</si>
  <si>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</si>
  <si>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</si>
  <si>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</si>
  <si>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</si>
  <si>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</si>
  <si>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</si>
  <si>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</si>
  <si>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</si>
  <si>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</si>
  <si>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</si>
  <si>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</si>
  <si>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</si>
  <si>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</si>
  <si>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</si>
  <si>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</si>
  <si>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</si>
  <si>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</si>
  <si>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</si>
  <si>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</si>
  <si>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</si>
  <si>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</si>
  <si>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</si>
  <si>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</si>
  <si>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</si>
  <si>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</si>
  <si>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</si>
  <si>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</si>
  <si>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</si>
  <si>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</si>
  <si>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</si>
  <si>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</si>
  <si>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</si>
  <si>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</si>
  <si>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</si>
  <si>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</si>
  <si>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</si>
  <si>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</si>
  <si>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</si>
  <si>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</si>
  <si>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</si>
  <si>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</si>
  <si>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</si>
  <si>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</si>
  <si>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</si>
  <si>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</si>
  <si>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</si>
  <si>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</si>
  <si>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</si>
  <si>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</si>
  <si>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</si>
  <si>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</si>
  <si>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</si>
  <si>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</si>
  <si>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(Бюджет Тоншаевского муниципального округа Нижегородской области)</t>
  </si>
  <si>
    <t>Информация об исполнении за январь-апрель месяц 2022 года, 2021 года в разрезе разделов, подразделов классификации расходов</t>
  </si>
  <si>
    <t>за январь-апрель месяц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</si>
</sst>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9"/>
  <sheetViews>
    <sheetView tabSelected="1" workbookViewId="0">
      <selection activeCell="D60" sqref="D60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8" t="s">
        <v>117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x14ac:dyDescent="0.2">
      <c r="A2" s="20" t="s">
        <v>118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 x14ac:dyDescent="0.2">
      <c r="A4" s="21" t="s">
        <v>0</v>
      </c>
      <c r="B4" s="22" t="s">
        <v>1</v>
      </c>
      <c r="C4" s="24" t="s">
        <v>119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 x14ac:dyDescent="0.2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 x14ac:dyDescent="0.2">
      <c r="A6" s="1" t="s">
        <v>13</v>
      </c>
      <c r="B6" s="2"/>
      <c r="C6" s="3">
        <f>(C7+C16+C18+C23+C32+C39+C37+C45+C49+C54+C58+C56)</f>
        <v>1056052.92</v>
      </c>
      <c r="D6" s="3">
        <f>(D7+D16+D18+D23+D32+D37+D39+D45+D49+D54+D58+D56)</f>
        <v>239300.58000000002</v>
      </c>
      <c r="E6" s="4">
        <f t="shared" ref="E6:E39" si="0">(D6/C6)</f>
        <v>0.22659904202528036</v>
      </c>
      <c r="F6" s="4">
        <v>1</v>
      </c>
      <c r="G6" s="3">
        <f>(G7+G16+G18+G23+G32+G39+G37+G45+G49+G54+G58+G56)</f>
        <v>696754.20000000007</v>
      </c>
      <c r="H6" s="3">
        <f>(H7+H16+H18+H23+H32+H37+H39+H45+H49+H54+H58+H56)</f>
        <v>214470.41</v>
      </c>
      <c r="I6" s="4">
        <f t="shared" ref="I6:I39" si="1">(H6/G6)</f>
        <v>0.30781358763248212</v>
      </c>
      <c r="J6" s="4">
        <v>1</v>
      </c>
      <c r="K6" s="4">
        <f t="shared" ref="K6:K39" si="2">(D6/H6)</f>
        <v>1.1157743392200352</v>
      </c>
      <c r="L6" s="14">
        <f t="shared" ref="L6:L39" si="3">(E6-I6)</f>
        <v>-8.121454560720176E-2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94061.989999999991</v>
      </c>
      <c r="D7" s="7">
        <f>SUM(D8:D15)</f>
        <v>28281.1</v>
      </c>
      <c r="E7" s="8">
        <f t="shared" si="0"/>
        <v>0.30066448732373197</v>
      </c>
      <c r="F7" s="8">
        <f>(D7/D6)</f>
        <v>0.11818232952047168</v>
      </c>
      <c r="G7" s="7">
        <f>SUM(G8:G15)</f>
        <v>77698.16</v>
      </c>
      <c r="H7" s="7">
        <f>SUM(H8:H15)</f>
        <v>25457.239999999998</v>
      </c>
      <c r="I7" s="8">
        <f t="shared" si="1"/>
        <v>0.32764276528556141</v>
      </c>
      <c r="J7" s="8">
        <f>(H7/H6)</f>
        <v>0.11869814581881015</v>
      </c>
      <c r="K7" s="8">
        <f t="shared" si="2"/>
        <v>1.1109256148741968</v>
      </c>
      <c r="L7" s="15">
        <f t="shared" si="3"/>
        <v>-2.6978277961829444E-2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1961.87</v>
      </c>
      <c r="D8" s="3">
        <v>783.65</v>
      </c>
      <c r="E8" s="4">
        <f t="shared" si="0"/>
        <v>0.39944032988934031</v>
      </c>
      <c r="F8" s="4">
        <f>(D8/D6)</f>
        <v>3.2747517787044223E-3</v>
      </c>
      <c r="G8" s="3">
        <v>1785.51</v>
      </c>
      <c r="H8" s="3">
        <v>630.86</v>
      </c>
      <c r="I8" s="4">
        <f t="shared" si="1"/>
        <v>0.35332202003909247</v>
      </c>
      <c r="J8" s="4">
        <f>(H8/H6)</f>
        <v>2.9414780341959529E-3</v>
      </c>
      <c r="K8" s="4">
        <f t="shared" si="2"/>
        <v>1.2421931965887836</v>
      </c>
      <c r="L8" s="14">
        <f t="shared" si="3"/>
        <v>4.6118309850247841E-2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1720.62</v>
      </c>
      <c r="D9" s="3">
        <v>364.42</v>
      </c>
      <c r="E9" s="4">
        <f t="shared" si="0"/>
        <v>0.21179574804430965</v>
      </c>
      <c r="F9" s="4">
        <f>(D9/D6)</f>
        <v>1.5228546458182423E-3</v>
      </c>
      <c r="G9" s="3">
        <v>1781.2</v>
      </c>
      <c r="H9" s="3">
        <v>438.4</v>
      </c>
      <c r="I9" s="4">
        <f t="shared" si="1"/>
        <v>0.24612620705142599</v>
      </c>
      <c r="J9" s="4">
        <f>(H9/H6)</f>
        <v>2.0441048254628692E-3</v>
      </c>
      <c r="K9" s="4">
        <f t="shared" si="2"/>
        <v>0.83125000000000004</v>
      </c>
      <c r="L9" s="14">
        <f t="shared" si="3"/>
        <v>-3.4330459007116343E-2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45747.71</v>
      </c>
      <c r="D10" s="3">
        <v>11988.56</v>
      </c>
      <c r="E10" s="4">
        <f t="shared" si="0"/>
        <v>0.26205814454974902</v>
      </c>
      <c r="F10" s="4">
        <f>(D10/D6)</f>
        <v>5.0098332398525729E-2</v>
      </c>
      <c r="G10" s="3">
        <v>35921.57</v>
      </c>
      <c r="H10" s="3">
        <v>11571.39</v>
      </c>
      <c r="I10" s="4">
        <f t="shared" si="1"/>
        <v>0.32212929446012517</v>
      </c>
      <c r="J10" s="4">
        <f>(H10/H6)</f>
        <v>5.3953316916771875E-2</v>
      </c>
      <c r="K10" s="4">
        <f t="shared" si="2"/>
        <v>1.0360518485678902</v>
      </c>
      <c r="L10" s="14">
        <f t="shared" si="3"/>
        <v>-6.0071149910376154E-2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93.4</v>
      </c>
      <c r="D11" s="3"/>
      <c r="E11" s="4">
        <f t="shared" si="0"/>
        <v>0</v>
      </c>
      <c r="F11" s="4">
        <f>(D11/D6)</f>
        <v>0</v>
      </c>
      <c r="G11" s="3">
        <v>16.3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9214.67</v>
      </c>
      <c r="D12" s="3">
        <v>3197.8</v>
      </c>
      <c r="E12" s="4">
        <f t="shared" si="0"/>
        <v>0.34703358883172158</v>
      </c>
      <c r="F12" s="4">
        <f>(D12/D6)</f>
        <v>1.3363110110305625E-2</v>
      </c>
      <c r="G12" s="3">
        <v>9521.7000000000007</v>
      </c>
      <c r="H12" s="3">
        <v>2988.2</v>
      </c>
      <c r="I12" s="4">
        <f t="shared" si="1"/>
        <v>0.31383051345873109</v>
      </c>
      <c r="J12" s="4">
        <f>(H12/H6)</f>
        <v>1.3932924360055075E-2</v>
      </c>
      <c r="K12" s="4">
        <f t="shared" si="2"/>
        <v>1.0701425607389066</v>
      </c>
      <c r="L12" s="14">
        <f t="shared" si="3"/>
        <v>3.3203075372990498E-2</v>
      </c>
    </row>
    <row r="13" spans="1:15" s="13" customFormat="1" ht="21" customHeight="1" x14ac:dyDescent="0.2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3500</v>
      </c>
      <c r="D14" s="3"/>
      <c r="E14" s="4">
        <f t="shared" si="0"/>
        <v>0</v>
      </c>
      <c r="F14" s="4">
        <f>(D14/D6)</f>
        <v>0</v>
      </c>
      <c r="G14" s="3">
        <v>974.24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30</v>
      </c>
      <c r="B15" s="2" t="s">
        <v>31</v>
      </c>
      <c r="C15" s="3">
        <v>31823.72</v>
      </c>
      <c r="D15" s="3">
        <v>11946.67</v>
      </c>
      <c r="E15" s="4">
        <f t="shared" si="0"/>
        <v>0.3754014301282188</v>
      </c>
      <c r="F15" s="4">
        <f>(D15/D6)</f>
        <v>4.9923280587117674E-2</v>
      </c>
      <c r="G15" s="3">
        <v>27697.64</v>
      </c>
      <c r="H15" s="3">
        <v>9828.39</v>
      </c>
      <c r="I15" s="4">
        <f t="shared" si="1"/>
        <v>0.35484575581168648</v>
      </c>
      <c r="J15" s="4">
        <f>(H15/H6)</f>
        <v>4.5826321682324381E-2</v>
      </c>
      <c r="K15" s="4">
        <f t="shared" si="2"/>
        <v>1.2155266528902497</v>
      </c>
      <c r="L15" s="14">
        <f t="shared" si="3"/>
        <v>2.0555674316532324E-2</v>
      </c>
    </row>
    <row r="16" spans="1:15" s="13" customFormat="1" ht="21" customHeight="1" x14ac:dyDescent="0.2">
      <c r="A16" s="5" t="s">
        <v>32</v>
      </c>
      <c r="B16" s="6" t="s">
        <v>33</v>
      </c>
      <c r="C16" s="7">
        <f>SUM(C17:C17)</f>
        <v>481</v>
      </c>
      <c r="D16" s="7">
        <f>SUM(D17:D17)</f>
        <v>142.6</v>
      </c>
      <c r="E16" s="8">
        <f t="shared" si="0"/>
        <v>0.29646569646569643</v>
      </c>
      <c r="F16" s="8">
        <f>(D16/D6)</f>
        <v>5.9590327779397766E-4</v>
      </c>
      <c r="G16" s="7">
        <f>SUM(G17:G17)</f>
        <v>704</v>
      </c>
      <c r="H16" s="7">
        <f>SUM(H17:H17)</f>
        <v>219.13</v>
      </c>
      <c r="I16" s="8">
        <f t="shared" si="1"/>
        <v>0.31126420454545456</v>
      </c>
      <c r="J16" s="8">
        <f>(H16/H6)</f>
        <v>1.0217260273806534E-3</v>
      </c>
      <c r="K16" s="8">
        <f t="shared" si="2"/>
        <v>0.65075525943503854</v>
      </c>
      <c r="L16" s="8">
        <f t="shared" si="3"/>
        <v>-1.4798508079758133E-2</v>
      </c>
    </row>
    <row r="17" spans="1:12" s="13" customFormat="1" ht="21" customHeight="1" x14ac:dyDescent="0.2">
      <c r="A17" s="1" t="s">
        <v>34</v>
      </c>
      <c r="B17" s="2" t="s">
        <v>35</v>
      </c>
      <c r="C17" s="3">
        <v>481</v>
      </c>
      <c r="D17" s="3">
        <v>142.6</v>
      </c>
      <c r="E17" s="4">
        <f t="shared" si="0"/>
        <v>0.29646569646569643</v>
      </c>
      <c r="F17" s="4">
        <f>(D17/D6)</f>
        <v>5.9590327779397766E-4</v>
      </c>
      <c r="G17" s="3">
        <v>704</v>
      </c>
      <c r="H17" s="3">
        <v>219.13</v>
      </c>
      <c r="I17" s="4">
        <f t="shared" si="1"/>
        <v>0.31126420454545456</v>
      </c>
      <c r="J17" s="4">
        <f>(H17/H6)</f>
        <v>1.0217260273806534E-3</v>
      </c>
      <c r="K17" s="4">
        <f t="shared" si="2"/>
        <v>0.65075525943503854</v>
      </c>
      <c r="L17" s="4">
        <f t="shared" si="3"/>
        <v>-1.4798508079758133E-2</v>
      </c>
    </row>
    <row r="18" spans="1:12" s="13" customFormat="1" ht="41.1" customHeight="1" x14ac:dyDescent="0.2">
      <c r="A18" s="5" t="s">
        <v>36</v>
      </c>
      <c r="B18" s="6" t="s">
        <v>37</v>
      </c>
      <c r="C18" s="7">
        <f>SUM(C19:C22)</f>
        <v>16960.28</v>
      </c>
      <c r="D18" s="7">
        <f>SUM(D19:D22)</f>
        <v>7429.41</v>
      </c>
      <c r="E18" s="8">
        <f t="shared" si="0"/>
        <v>0.43804760298768652</v>
      </c>
      <c r="F18" s="8">
        <f>(D18/D6)</f>
        <v>3.1046351830822973E-2</v>
      </c>
      <c r="G18" s="7">
        <f>SUM(G19:G22)</f>
        <v>13847.330000000002</v>
      </c>
      <c r="H18" s="7">
        <f>SUM(H19:H22)</f>
        <v>4034.06</v>
      </c>
      <c r="I18" s="8">
        <f t="shared" si="1"/>
        <v>0.29132403141977548</v>
      </c>
      <c r="J18" s="8">
        <f>(H18/H6)</f>
        <v>1.8809401259595671E-2</v>
      </c>
      <c r="K18" s="8">
        <f t="shared" si="2"/>
        <v>1.8416706742091093</v>
      </c>
      <c r="L18" s="15">
        <f t="shared" si="3"/>
        <v>0.14672357156791105</v>
      </c>
    </row>
    <row r="19" spans="1:12" s="13" customFormat="1" ht="21" customHeight="1" x14ac:dyDescent="0.2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 x14ac:dyDescent="0.2">
      <c r="A20" s="1" t="s">
        <v>40</v>
      </c>
      <c r="B20" s="2" t="s">
        <v>41</v>
      </c>
      <c r="C20" s="3">
        <v>5341.75</v>
      </c>
      <c r="D20" s="3">
        <v>1757.34</v>
      </c>
      <c r="E20" s="4">
        <f t="shared" si="0"/>
        <v>0.32898207516263395</v>
      </c>
      <c r="F20" s="4">
        <f>(D20/D6)</f>
        <v>7.3436512356133852E-3</v>
      </c>
      <c r="G20" s="3">
        <v>5581.55</v>
      </c>
      <c r="H20" s="3">
        <v>1779.75</v>
      </c>
      <c r="I20" s="4">
        <f t="shared" si="1"/>
        <v>0.31886303983660452</v>
      </c>
      <c r="J20" s="4">
        <f>(H20/H6)</f>
        <v>8.2983475436075298E-3</v>
      </c>
      <c r="K20" s="4">
        <f t="shared" si="2"/>
        <v>0.98740834386852083</v>
      </c>
      <c r="L20" s="14">
        <f t="shared" si="3"/>
        <v>1.0119035326029424E-2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11618.53</v>
      </c>
      <c r="D21" s="3">
        <v>5672.07</v>
      </c>
      <c r="E21" s="4">
        <f t="shared" si="0"/>
        <v>0.48819170755680791</v>
      </c>
      <c r="F21" s="4">
        <f>(D21/D6)</f>
        <v>2.3702700595209587E-2</v>
      </c>
      <c r="G21" s="3">
        <v>8265.7800000000007</v>
      </c>
      <c r="H21" s="3">
        <v>2254.31</v>
      </c>
      <c r="I21" s="4">
        <f t="shared" si="1"/>
        <v>0.27272804260456968</v>
      </c>
      <c r="J21" s="4">
        <f>(H21/H6)</f>
        <v>1.051105371598814E-2</v>
      </c>
      <c r="K21" s="4">
        <f t="shared" si="2"/>
        <v>2.516100270149181</v>
      </c>
      <c r="L21" s="4">
        <f t="shared" si="3"/>
        <v>0.21546366495223823</v>
      </c>
    </row>
    <row r="22" spans="1:12" s="13" customFormat="1" ht="41.1" customHeight="1" x14ac:dyDescent="0.2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 x14ac:dyDescent="0.2">
      <c r="A23" s="5" t="s">
        <v>46</v>
      </c>
      <c r="B23" s="6" t="s">
        <v>47</v>
      </c>
      <c r="C23" s="7">
        <f>SUM(C24:C31)</f>
        <v>70814.320000000007</v>
      </c>
      <c r="D23" s="7">
        <f>SUM(D24:D31)</f>
        <v>8983.68</v>
      </c>
      <c r="E23" s="8">
        <f t="shared" si="0"/>
        <v>0.1268624764030778</v>
      </c>
      <c r="F23" s="8">
        <f>(D23/D6)</f>
        <v>3.7541405039636759E-2</v>
      </c>
      <c r="G23" s="7">
        <f>SUM(G24:G31)</f>
        <v>44790.030000000006</v>
      </c>
      <c r="H23" s="7">
        <f>SUM(H24:H31)</f>
        <v>13634.86</v>
      </c>
      <c r="I23" s="8">
        <f t="shared" si="1"/>
        <v>0.30441730001073897</v>
      </c>
      <c r="J23" s="8">
        <f>(H23/H6)</f>
        <v>6.3574550913573585E-2</v>
      </c>
      <c r="K23" s="8">
        <f t="shared" si="2"/>
        <v>0.65887585204395205</v>
      </c>
      <c r="L23" s="15">
        <f t="shared" si="3"/>
        <v>-0.17755482360766117</v>
      </c>
    </row>
    <row r="24" spans="1:12" s="13" customFormat="1" ht="21" customHeight="1" x14ac:dyDescent="0.2">
      <c r="A24" s="1" t="s">
        <v>48</v>
      </c>
      <c r="B24" s="2" t="s">
        <v>49</v>
      </c>
      <c r="C24" s="3"/>
      <c r="D24" s="3"/>
      <c r="E24" s="4" t="e">
        <f t="shared" si="0"/>
        <v>#DIV/0!</v>
      </c>
      <c r="F24" s="4">
        <f>(D24/D6)</f>
        <v>0</v>
      </c>
      <c r="G24" s="3"/>
      <c r="H24" s="3"/>
      <c r="I24" s="4" t="e">
        <f t="shared" si="1"/>
        <v>#DIV/0!</v>
      </c>
      <c r="J24" s="4">
        <f>(H24/H6)</f>
        <v>0</v>
      </c>
      <c r="K24" s="4" t="e">
        <f t="shared" si="2"/>
        <v>#DIV/0!</v>
      </c>
      <c r="L24" s="14" t="e">
        <f t="shared" si="3"/>
        <v>#DIV/0!</v>
      </c>
    </row>
    <row r="25" spans="1:12" s="13" customFormat="1" ht="21" customHeight="1" x14ac:dyDescent="0.2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 x14ac:dyDescent="0.2">
      <c r="A26" s="1" t="s">
        <v>52</v>
      </c>
      <c r="B26" s="2" t="s">
        <v>53</v>
      </c>
      <c r="C26" s="3">
        <v>16960.02</v>
      </c>
      <c r="D26" s="3">
        <v>2753.08</v>
      </c>
      <c r="E26" s="4">
        <f t="shared" si="0"/>
        <v>0.16232763876457693</v>
      </c>
      <c r="F26" s="4">
        <f>(D26/D6)</f>
        <v>1.1504694221802553E-2</v>
      </c>
      <c r="G26" s="3">
        <v>8694.0400000000009</v>
      </c>
      <c r="H26" s="3">
        <v>4700.9799999999996</v>
      </c>
      <c r="I26" s="4">
        <f t="shared" si="1"/>
        <v>0.54071294818059257</v>
      </c>
      <c r="J26" s="4">
        <f>(H26/H6)</f>
        <v>2.1919014375922533E-2</v>
      </c>
      <c r="K26" s="4">
        <f t="shared" si="2"/>
        <v>0.58563959004292721</v>
      </c>
      <c r="L26" s="14">
        <f t="shared" si="3"/>
        <v>-0.37838530941601567</v>
      </c>
    </row>
    <row r="27" spans="1:12" s="13" customFormat="1" ht="21" customHeight="1" x14ac:dyDescent="0.2">
      <c r="A27" s="1" t="s">
        <v>54</v>
      </c>
      <c r="B27" s="2" t="s">
        <v>55</v>
      </c>
      <c r="D27" s="3"/>
      <c r="E27" s="4">
        <f>(D27/C28)</f>
        <v>0</v>
      </c>
      <c r="F27" s="4">
        <f>(D27/D6)</f>
        <v>0</v>
      </c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3385</v>
      </c>
      <c r="D28" s="3">
        <v>420.5</v>
      </c>
      <c r="E28" s="4">
        <f>(D28/C29)</f>
        <v>1.0342495234581566E-2</v>
      </c>
      <c r="F28" s="4">
        <f>(D28/D6)</f>
        <v>1.7572042658651307E-3</v>
      </c>
      <c r="G28" s="3">
        <v>800</v>
      </c>
      <c r="H28" s="3"/>
      <c r="I28" s="4">
        <f t="shared" si="1"/>
        <v>0</v>
      </c>
      <c r="J28" s="4">
        <f>(H28/H6)</f>
        <v>0</v>
      </c>
      <c r="K28" s="4" t="e">
        <f t="shared" si="2"/>
        <v>#DIV/0!</v>
      </c>
      <c r="L28" s="14">
        <f t="shared" si="3"/>
        <v>1.0342495234581566E-2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40657.5</v>
      </c>
      <c r="D29" s="3">
        <v>3516.28</v>
      </c>
      <c r="E29" s="4" t="e">
        <f>(D29/#REF!)</f>
        <v>#REF!</v>
      </c>
      <c r="F29" s="4">
        <f>(D29/D6)</f>
        <v>1.4693988623011278E-2</v>
      </c>
      <c r="G29" s="3">
        <v>24047.86</v>
      </c>
      <c r="H29" s="3">
        <v>6282.22</v>
      </c>
      <c r="I29" s="4">
        <f t="shared" si="1"/>
        <v>0.26123821412799308</v>
      </c>
      <c r="J29" s="4">
        <f>(H29/H6)</f>
        <v>2.9291779691193766E-2</v>
      </c>
      <c r="K29" s="4">
        <f t="shared" si="2"/>
        <v>0.55971933488480186</v>
      </c>
      <c r="L29" s="4" t="e">
        <f t="shared" si="3"/>
        <v>#REF!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1037</v>
      </c>
      <c r="D30" s="3">
        <v>139.30000000000001</v>
      </c>
      <c r="E30" s="4">
        <f t="shared" si="0"/>
        <v>0.13432979749276761</v>
      </c>
      <c r="F30" s="4">
        <f>(D30/D6)</f>
        <v>5.8211308973843694E-4</v>
      </c>
      <c r="G30" s="3">
        <v>778.55</v>
      </c>
      <c r="H30" s="3">
        <v>172.24</v>
      </c>
      <c r="I30" s="4">
        <f t="shared" si="1"/>
        <v>0.22123177702138594</v>
      </c>
      <c r="J30" s="4">
        <f>(H30/H6)</f>
        <v>8.0309446883605068E-4</v>
      </c>
      <c r="K30" s="4">
        <f t="shared" si="2"/>
        <v>0.80875522526706922</v>
      </c>
      <c r="L30" s="4">
        <f t="shared" si="3"/>
        <v>-8.6901979528618334E-2</v>
      </c>
    </row>
    <row r="31" spans="1:12" s="13" customFormat="1" ht="21" customHeight="1" x14ac:dyDescent="0.2">
      <c r="A31" s="1" t="s">
        <v>62</v>
      </c>
      <c r="B31" s="2" t="s">
        <v>63</v>
      </c>
      <c r="C31" s="3">
        <v>8774.7999999999993</v>
      </c>
      <c r="D31" s="3">
        <v>2154.52</v>
      </c>
      <c r="E31" s="4">
        <f t="shared" si="0"/>
        <v>0.24553494096731551</v>
      </c>
      <c r="F31" s="4">
        <f>(D31/D6)</f>
        <v>9.0034048392193602E-3</v>
      </c>
      <c r="G31" s="3">
        <v>10469.58</v>
      </c>
      <c r="H31" s="3">
        <v>2479.42</v>
      </c>
      <c r="I31" s="4">
        <f t="shared" si="1"/>
        <v>0.23682134335856836</v>
      </c>
      <c r="J31" s="4">
        <f>(H31/H6)</f>
        <v>1.156066237762123E-2</v>
      </c>
      <c r="K31" s="4">
        <f t="shared" si="2"/>
        <v>0.86896128933379579</v>
      </c>
      <c r="L31" s="4">
        <f t="shared" si="3"/>
        <v>8.7135976087471534E-3</v>
      </c>
    </row>
    <row r="32" spans="1:12" s="13" customFormat="1" ht="21" customHeight="1" x14ac:dyDescent="0.2">
      <c r="A32" s="5" t="s">
        <v>64</v>
      </c>
      <c r="B32" s="6" t="s">
        <v>65</v>
      </c>
      <c r="C32" s="7">
        <f>SUM(C33:C36)</f>
        <v>347652.87000000005</v>
      </c>
      <c r="D32" s="7">
        <f>SUM(D33:D36)</f>
        <v>41535.279999999999</v>
      </c>
      <c r="E32" s="8">
        <f t="shared" si="0"/>
        <v>0.11947342761761176</v>
      </c>
      <c r="F32" s="8">
        <f>(D32/D6)</f>
        <v>0.17356949155743792</v>
      </c>
      <c r="G32" s="7">
        <f>SUM(G33:G36)</f>
        <v>105934.05</v>
      </c>
      <c r="H32" s="7">
        <f>SUM(H33:H36)</f>
        <v>8547.19</v>
      </c>
      <c r="I32" s="8">
        <f t="shared" si="1"/>
        <v>8.0684067115342054E-2</v>
      </c>
      <c r="J32" s="8">
        <f>(H32/H6)</f>
        <v>3.9852537233457989E-2</v>
      </c>
      <c r="K32" s="8">
        <f t="shared" si="2"/>
        <v>4.8595245922929049</v>
      </c>
      <c r="L32" s="8">
        <f t="shared" si="3"/>
        <v>3.8789360502269707E-2</v>
      </c>
    </row>
    <row r="33" spans="1:12" s="13" customFormat="1" ht="21" customHeight="1" x14ac:dyDescent="0.2">
      <c r="A33" s="1" t="s">
        <v>66</v>
      </c>
      <c r="B33" s="2" t="s">
        <v>67</v>
      </c>
      <c r="C33" s="3">
        <v>303146.43</v>
      </c>
      <c r="D33" s="3">
        <v>31889.68</v>
      </c>
      <c r="E33" s="4">
        <f t="shared" si="0"/>
        <v>0.10519563103547022</v>
      </c>
      <c r="F33" s="4">
        <f>(D33/D6)</f>
        <v>0.13326202552455158</v>
      </c>
      <c r="G33" s="3">
        <v>74025.52</v>
      </c>
      <c r="H33" s="3">
        <v>3291.15</v>
      </c>
      <c r="I33" s="4">
        <f t="shared" si="1"/>
        <v>4.4459667422802295E-2</v>
      </c>
      <c r="J33" s="4">
        <f>(H33/H6)</f>
        <v>1.5345473531756665E-2</v>
      </c>
      <c r="K33" s="4">
        <f t="shared" si="2"/>
        <v>9.689524938091548</v>
      </c>
      <c r="L33" s="4">
        <f t="shared" si="3"/>
        <v>6.0735963612667927E-2</v>
      </c>
    </row>
    <row r="34" spans="1:12" s="13" customFormat="1" ht="21" customHeight="1" x14ac:dyDescent="0.2">
      <c r="A34" s="1" t="s">
        <v>68</v>
      </c>
      <c r="B34" s="2" t="s">
        <v>69</v>
      </c>
      <c r="C34" s="3">
        <v>5074.3999999999996</v>
      </c>
      <c r="D34" s="3">
        <v>1810.81</v>
      </c>
      <c r="E34" s="4">
        <f t="shared" si="0"/>
        <v>0.35685204162068423</v>
      </c>
      <c r="F34" s="4">
        <f>(D34/D6)</f>
        <v>7.5670940705618002E-3</v>
      </c>
      <c r="G34" s="3">
        <v>2442.89</v>
      </c>
      <c r="H34" s="3"/>
      <c r="I34" s="4">
        <f t="shared" si="1"/>
        <v>0</v>
      </c>
      <c r="J34" s="4">
        <f>(H34/H6)</f>
        <v>0</v>
      </c>
      <c r="K34" s="4" t="e">
        <f t="shared" si="2"/>
        <v>#DIV/0!</v>
      </c>
      <c r="L34" s="4">
        <f t="shared" si="3"/>
        <v>0.35685204162068423</v>
      </c>
    </row>
    <row r="35" spans="1:12" s="13" customFormat="1" ht="21" customHeight="1" x14ac:dyDescent="0.2">
      <c r="A35" s="1" t="s">
        <v>70</v>
      </c>
      <c r="B35" s="2" t="s">
        <v>71</v>
      </c>
      <c r="C35" s="3">
        <v>34296.15</v>
      </c>
      <c r="D35" s="3">
        <v>6278.76</v>
      </c>
      <c r="E35" s="4">
        <f t="shared" si="0"/>
        <v>0.18307477661486785</v>
      </c>
      <c r="F35" s="4">
        <f>(D35/D6)</f>
        <v>2.6237963986547794E-2</v>
      </c>
      <c r="G35" s="3">
        <v>28680.720000000001</v>
      </c>
      <c r="H35" s="3">
        <v>5210.67</v>
      </c>
      <c r="I35" s="4">
        <f t="shared" si="1"/>
        <v>0.18167849342694325</v>
      </c>
      <c r="J35" s="4">
        <f>(H35/H6)</f>
        <v>2.4295519367916536E-2</v>
      </c>
      <c r="K35" s="4">
        <f t="shared" si="2"/>
        <v>1.2049813171818595</v>
      </c>
      <c r="L35" s="14">
        <f t="shared" si="3"/>
        <v>1.3962831879245907E-3</v>
      </c>
    </row>
    <row r="36" spans="1:12" s="13" customFormat="1" ht="21" customHeight="1" x14ac:dyDescent="0.2">
      <c r="A36" s="1" t="s">
        <v>72</v>
      </c>
      <c r="B36" s="2" t="s">
        <v>73</v>
      </c>
      <c r="C36" s="3">
        <v>5135.8900000000003</v>
      </c>
      <c r="D36" s="3">
        <v>1556.03</v>
      </c>
      <c r="E36" s="4">
        <f t="shared" si="0"/>
        <v>0.30297183156181301</v>
      </c>
      <c r="F36" s="4">
        <f>(D36/D6)</f>
        <v>6.5024079757767398E-3</v>
      </c>
      <c r="G36" s="3">
        <v>784.92</v>
      </c>
      <c r="H36" s="3">
        <v>45.37</v>
      </c>
      <c r="I36" s="4">
        <f t="shared" si="1"/>
        <v>5.7802069000662488E-2</v>
      </c>
      <c r="J36" s="4">
        <f>(H36/H6)</f>
        <v>2.1154433378478644E-4</v>
      </c>
      <c r="K36" s="4">
        <f t="shared" si="2"/>
        <v>34.296451399603264</v>
      </c>
      <c r="L36" s="14">
        <f t="shared" si="3"/>
        <v>0.24516976256115053</v>
      </c>
    </row>
    <row r="37" spans="1:12" s="13" customFormat="1" ht="21" customHeight="1" x14ac:dyDescent="0.2">
      <c r="A37" s="16" t="s">
        <v>115</v>
      </c>
      <c r="B37" s="17">
        <v>600</v>
      </c>
      <c r="C37" s="7">
        <f>SUM(C38:C38)</f>
        <v>0</v>
      </c>
      <c r="D37" s="7">
        <f>SUM(D38:D38)</f>
        <v>0</v>
      </c>
      <c r="E37" s="4" t="e">
        <f t="shared" si="0"/>
        <v>#DIV/0!</v>
      </c>
      <c r="F37" s="4">
        <f>(D37/D7)</f>
        <v>0</v>
      </c>
      <c r="G37" s="7">
        <f>SUM(G38:G38)</f>
        <v>1053.58</v>
      </c>
      <c r="H37" s="7">
        <f>SUM(H38:H38)</f>
        <v>0</v>
      </c>
      <c r="I37" s="4">
        <f t="shared" si="1"/>
        <v>0</v>
      </c>
      <c r="J37" s="4">
        <f>(H37/H7)</f>
        <v>0</v>
      </c>
      <c r="K37" s="4" t="e">
        <f t="shared" si="2"/>
        <v>#DIV/0!</v>
      </c>
      <c r="L37" s="14" t="e">
        <f t="shared" si="3"/>
        <v>#DIV/0!</v>
      </c>
    </row>
    <row r="38" spans="1:12" s="13" customFormat="1" ht="21" customHeight="1" x14ac:dyDescent="0.2">
      <c r="A38" s="1" t="s">
        <v>116</v>
      </c>
      <c r="B38" s="2">
        <v>602</v>
      </c>
      <c r="C38" s="3"/>
      <c r="D38" s="3"/>
      <c r="E38" s="4" t="e">
        <f t="shared" si="0"/>
        <v>#DIV/0!</v>
      </c>
      <c r="F38" s="4">
        <f>(D38/D8)</f>
        <v>0</v>
      </c>
      <c r="G38" s="3">
        <v>1053.58</v>
      </c>
      <c r="H38" s="3"/>
      <c r="I38" s="4">
        <f t="shared" si="1"/>
        <v>0</v>
      </c>
      <c r="J38" s="4">
        <f>(H38/H8)</f>
        <v>0</v>
      </c>
      <c r="K38" s="4" t="e">
        <f t="shared" si="2"/>
        <v>#DIV/0!</v>
      </c>
      <c r="L38" s="14" t="e">
        <f t="shared" si="3"/>
        <v>#DIV/0!</v>
      </c>
    </row>
    <row r="39" spans="1:12" s="13" customFormat="1" ht="21" customHeight="1" x14ac:dyDescent="0.2">
      <c r="A39" s="5" t="s">
        <v>74</v>
      </c>
      <c r="B39" s="6" t="s">
        <v>75</v>
      </c>
      <c r="C39" s="7">
        <f>SUM(C40:C44)</f>
        <v>409172.32</v>
      </c>
      <c r="D39" s="7">
        <f>SUM(D40:D44)</f>
        <v>118619.66</v>
      </c>
      <c r="E39" s="8">
        <f t="shared" si="0"/>
        <v>0.2899014772064738</v>
      </c>
      <c r="F39" s="8">
        <f>(D39/D6)</f>
        <v>0.49569315711645995</v>
      </c>
      <c r="G39" s="7">
        <f>SUM(G40:G44)</f>
        <v>346210.09</v>
      </c>
      <c r="H39" s="7">
        <f>SUM(H40:H44)</f>
        <v>127475.68</v>
      </c>
      <c r="I39" s="8">
        <f t="shared" si="1"/>
        <v>0.36820324907341662</v>
      </c>
      <c r="J39" s="8">
        <f>(H39/H6)</f>
        <v>0.59437420761213633</v>
      </c>
      <c r="K39" s="8">
        <f t="shared" si="2"/>
        <v>0.93052776812016225</v>
      </c>
      <c r="L39" s="15">
        <f t="shared" si="3"/>
        <v>-7.8301771866942815E-2</v>
      </c>
    </row>
    <row r="40" spans="1:12" s="13" customFormat="1" ht="21" customHeight="1" x14ac:dyDescent="0.2">
      <c r="A40" s="1" t="s">
        <v>76</v>
      </c>
      <c r="B40" s="2" t="s">
        <v>77</v>
      </c>
      <c r="C40" s="3">
        <v>113042.31</v>
      </c>
      <c r="D40" s="3">
        <v>36423.089999999997</v>
      </c>
      <c r="E40" s="4">
        <f t="shared" ref="E40:E59" si="4">(D40/C40)</f>
        <v>0.32220758758379936</v>
      </c>
      <c r="F40" s="4">
        <f>(D40/D6)</f>
        <v>0.1522064426254211</v>
      </c>
      <c r="G40" s="3">
        <v>104009.68</v>
      </c>
      <c r="H40" s="3">
        <v>40200.699999999997</v>
      </c>
      <c r="I40" s="4">
        <f t="shared" ref="I40:I59" si="5">(H40/G40)</f>
        <v>0.38650921721901271</v>
      </c>
      <c r="J40" s="4">
        <f>(H40/H6)</f>
        <v>0.18744170815918149</v>
      </c>
      <c r="K40" s="4">
        <f t="shared" ref="K40:K59" si="6">(D40/H40)</f>
        <v>0.90603123826202026</v>
      </c>
      <c r="L40" s="14">
        <f t="shared" ref="L40:L59" si="7">(E40-I40)</f>
        <v>-6.4301629635213353E-2</v>
      </c>
    </row>
    <row r="41" spans="1:12" s="13" customFormat="1" ht="21" customHeight="1" x14ac:dyDescent="0.2">
      <c r="A41" s="1" t="s">
        <v>78</v>
      </c>
      <c r="B41" s="2" t="s">
        <v>79</v>
      </c>
      <c r="C41" s="3">
        <v>212816.42</v>
      </c>
      <c r="D41" s="3">
        <v>67828.2</v>
      </c>
      <c r="E41" s="4">
        <f t="shared" si="4"/>
        <v>0.31871694862642647</v>
      </c>
      <c r="F41" s="4">
        <f>(D41/D6)</f>
        <v>0.2834435252935868</v>
      </c>
      <c r="G41" s="3">
        <v>192851.18</v>
      </c>
      <c r="H41" s="3">
        <v>72076.429999999993</v>
      </c>
      <c r="I41" s="4">
        <f t="shared" si="5"/>
        <v>0.37374119256102034</v>
      </c>
      <c r="J41" s="4">
        <f>(H41/H6)</f>
        <v>0.33606701269419864</v>
      </c>
      <c r="K41" s="4">
        <f t="shared" si="6"/>
        <v>0.94105937266870743</v>
      </c>
      <c r="L41" s="14">
        <f t="shared" si="7"/>
        <v>-5.5024243934593875E-2</v>
      </c>
    </row>
    <row r="42" spans="1:12" s="13" customFormat="1" ht="21" customHeight="1" x14ac:dyDescent="0.2">
      <c r="A42" s="1" t="s">
        <v>114</v>
      </c>
      <c r="B42" s="2">
        <v>703</v>
      </c>
      <c r="C42" s="3">
        <v>48976.800000000003</v>
      </c>
      <c r="D42" s="3">
        <v>4593.1000000000004</v>
      </c>
      <c r="E42" s="4">
        <f t="shared" si="4"/>
        <v>9.3781137191486577E-2</v>
      </c>
      <c r="F42" s="4"/>
      <c r="G42" s="3">
        <v>15676.13</v>
      </c>
      <c r="H42" s="3">
        <v>5491.61</v>
      </c>
      <c r="I42" s="4">
        <f t="shared" si="5"/>
        <v>0.35031669168347035</v>
      </c>
      <c r="J42" s="4">
        <f>(H42/H7)</f>
        <v>0.21571898603304993</v>
      </c>
      <c r="K42" s="4">
        <f t="shared" si="6"/>
        <v>0.8363849581452435</v>
      </c>
      <c r="L42" s="14">
        <f t="shared" si="7"/>
        <v>-0.25653555449198379</v>
      </c>
    </row>
    <row r="43" spans="1:12" s="13" customFormat="1" ht="21" customHeight="1" x14ac:dyDescent="0.2">
      <c r="A43" s="1" t="s">
        <v>80</v>
      </c>
      <c r="B43" s="2" t="s">
        <v>81</v>
      </c>
      <c r="C43" s="3">
        <v>8131.65</v>
      </c>
      <c r="D43" s="3">
        <v>1949.06</v>
      </c>
      <c r="E43" s="4">
        <f t="shared" si="4"/>
        <v>0.23968813217489685</v>
      </c>
      <c r="F43" s="4">
        <f>(D43/D6)</f>
        <v>8.1448193731916557E-3</v>
      </c>
      <c r="G43" s="3">
        <v>8055.4</v>
      </c>
      <c r="H43" s="3">
        <v>2271.8200000000002</v>
      </c>
      <c r="I43" s="4">
        <f t="shared" si="5"/>
        <v>0.28202448047272638</v>
      </c>
      <c r="J43" s="4">
        <f>(H43/H6)</f>
        <v>1.059269668016208E-2</v>
      </c>
      <c r="K43" s="4">
        <f t="shared" si="6"/>
        <v>0.8579288852109761</v>
      </c>
      <c r="L43" s="4">
        <f t="shared" si="7"/>
        <v>-4.2336348297829535E-2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26205.14</v>
      </c>
      <c r="D44" s="3">
        <v>7826.21</v>
      </c>
      <c r="E44" s="4">
        <f t="shared" si="4"/>
        <v>0.29865171489257453</v>
      </c>
      <c r="F44" s="4">
        <f>(D44/D6)</f>
        <v>3.2704517473380129E-2</v>
      </c>
      <c r="G44" s="3">
        <v>25617.7</v>
      </c>
      <c r="H44" s="3">
        <v>7435.12</v>
      </c>
      <c r="I44" s="4">
        <f t="shared" si="5"/>
        <v>0.29023370560198614</v>
      </c>
      <c r="J44" s="4">
        <f>(H44/H6)</f>
        <v>3.4667346418557225E-2</v>
      </c>
      <c r="K44" s="4">
        <f t="shared" si="6"/>
        <v>1.0526003615274535</v>
      </c>
      <c r="L44" s="14">
        <f t="shared" si="7"/>
        <v>8.4180092905883908E-3</v>
      </c>
    </row>
    <row r="45" spans="1:12" s="13" customFormat="1" ht="21" customHeight="1" x14ac:dyDescent="0.2">
      <c r="A45" s="5" t="s">
        <v>84</v>
      </c>
      <c r="B45" s="6" t="s">
        <v>85</v>
      </c>
      <c r="C45" s="7">
        <f>SUM(C46:C48)</f>
        <v>77992.61</v>
      </c>
      <c r="D45" s="7">
        <f>SUM(D46:D48)</f>
        <v>27455.599999999999</v>
      </c>
      <c r="E45" s="8">
        <f t="shared" si="4"/>
        <v>0.35202822421252472</v>
      </c>
      <c r="F45" s="8">
        <f>(D45/D6)</f>
        <v>0.11473269308415382</v>
      </c>
      <c r="G45" s="7">
        <f>SUM(G46:G48)</f>
        <v>79451.049999999988</v>
      </c>
      <c r="H45" s="7">
        <f>SUM(H46:H48)</f>
        <v>29366.82</v>
      </c>
      <c r="I45" s="8">
        <f t="shared" si="5"/>
        <v>0.36962154685180376</v>
      </c>
      <c r="J45" s="8">
        <f>(H45/H6)</f>
        <v>0.13692714067175979</v>
      </c>
      <c r="K45" s="8">
        <f t="shared" si="6"/>
        <v>0.93491906852699747</v>
      </c>
      <c r="L45" s="15">
        <f t="shared" si="7"/>
        <v>-1.7593322639279041E-2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56353.919999999998</v>
      </c>
      <c r="D46" s="3">
        <v>19940.84</v>
      </c>
      <c r="E46" s="4">
        <f t="shared" si="4"/>
        <v>0.35385009596493022</v>
      </c>
      <c r="F46" s="4">
        <f>(D46/D6)</f>
        <v>8.3329676844076175E-2</v>
      </c>
      <c r="G46" s="3">
        <v>54848.45</v>
      </c>
      <c r="H46" s="3">
        <v>19921.560000000001</v>
      </c>
      <c r="I46" s="4">
        <f t="shared" si="5"/>
        <v>0.36321099320035483</v>
      </c>
      <c r="J46" s="4">
        <f>(H46/H6)</f>
        <v>9.2887219267217339E-2</v>
      </c>
      <c r="K46" s="4">
        <f t="shared" si="6"/>
        <v>1.0009677956947145</v>
      </c>
      <c r="L46" s="14">
        <f t="shared" si="7"/>
        <v>-9.3608972354246034E-3</v>
      </c>
    </row>
    <row r="47" spans="1:12" s="13" customFormat="1" ht="21" customHeight="1" x14ac:dyDescent="0.2">
      <c r="A47" s="1" t="s">
        <v>88</v>
      </c>
      <c r="B47" s="2" t="s">
        <v>89</v>
      </c>
      <c r="C47" s="3">
        <v>324.12</v>
      </c>
      <c r="D47" s="3">
        <v>109.64</v>
      </c>
      <c r="E47" s="4">
        <f t="shared" si="4"/>
        <v>0.33826977662594099</v>
      </c>
      <c r="F47" s="4">
        <f>(D47/D6)</f>
        <v>4.5816855103318177E-4</v>
      </c>
      <c r="G47" s="3">
        <v>394.5</v>
      </c>
      <c r="H47" s="3">
        <v>100.19</v>
      </c>
      <c r="I47" s="4">
        <f t="shared" si="5"/>
        <v>0.25396704689480354</v>
      </c>
      <c r="J47" s="4">
        <f>(H47/H6)</f>
        <v>4.6715068992501111E-4</v>
      </c>
      <c r="K47" s="4">
        <f t="shared" si="6"/>
        <v>1.0943207904980536</v>
      </c>
      <c r="L47" s="14">
        <f t="shared" si="7"/>
        <v>8.4302729731137449E-2</v>
      </c>
    </row>
    <row r="48" spans="1:12" s="13" customFormat="1" ht="21" customHeight="1" x14ac:dyDescent="0.2">
      <c r="A48" s="1" t="s">
        <v>90</v>
      </c>
      <c r="B48" s="2" t="s">
        <v>91</v>
      </c>
      <c r="C48" s="3">
        <v>21314.57</v>
      </c>
      <c r="D48" s="3">
        <v>7405.12</v>
      </c>
      <c r="E48" s="4">
        <f t="shared" si="4"/>
        <v>0.34742056724578541</v>
      </c>
      <c r="F48" s="4">
        <f>(D48/D6)</f>
        <v>3.0944847689044461E-2</v>
      </c>
      <c r="G48" s="3">
        <v>24208.1</v>
      </c>
      <c r="H48" s="3">
        <v>9345.07</v>
      </c>
      <c r="I48" s="4">
        <f t="shared" si="5"/>
        <v>0.38603070872972273</v>
      </c>
      <c r="J48" s="4">
        <f>(H48/H6)</f>
        <v>4.3572770714617459E-2</v>
      </c>
      <c r="K48" s="4">
        <f t="shared" si="6"/>
        <v>0.79240925964171482</v>
      </c>
      <c r="L48" s="14">
        <f t="shared" si="7"/>
        <v>-3.8610141483937321E-2</v>
      </c>
    </row>
    <row r="49" spans="1:12" s="13" customFormat="1" ht="21" customHeight="1" x14ac:dyDescent="0.2">
      <c r="A49" s="5" t="s">
        <v>92</v>
      </c>
      <c r="B49" s="6" t="s">
        <v>93</v>
      </c>
      <c r="C49" s="7">
        <f>SUM(C50:C53)</f>
        <v>34370.060000000005</v>
      </c>
      <c r="D49" s="7">
        <f>SUM(D50:D53)</f>
        <v>3954.1099999999997</v>
      </c>
      <c r="E49" s="8">
        <f t="shared" si="4"/>
        <v>0.11504518758477579</v>
      </c>
      <c r="F49" s="8">
        <f>(D49/D6)</f>
        <v>1.6523612270392323E-2</v>
      </c>
      <c r="G49" s="7">
        <f>SUM(G50:G53)</f>
        <v>22609.789999999997</v>
      </c>
      <c r="H49" s="7">
        <f>SUM(H50:H53)</f>
        <v>3751.9599999999996</v>
      </c>
      <c r="I49" s="8">
        <f t="shared" si="5"/>
        <v>0.1659440445930723</v>
      </c>
      <c r="J49" s="8">
        <f>(H49/H6)</f>
        <v>1.7494068295948142E-2</v>
      </c>
      <c r="K49" s="8">
        <f t="shared" si="6"/>
        <v>1.0538785061674432</v>
      </c>
      <c r="L49" s="8">
        <f t="shared" si="7"/>
        <v>-5.0898857008296508E-2</v>
      </c>
    </row>
    <row r="50" spans="1:12" s="13" customFormat="1" ht="21" customHeight="1" x14ac:dyDescent="0.2">
      <c r="A50" s="1" t="s">
        <v>94</v>
      </c>
      <c r="B50" s="2" t="s">
        <v>95</v>
      </c>
      <c r="C50" s="3">
        <v>7624.81</v>
      </c>
      <c r="D50" s="3">
        <v>1646.09</v>
      </c>
      <c r="E50" s="4">
        <f t="shared" si="4"/>
        <v>0.21588603519300806</v>
      </c>
      <c r="F50" s="4">
        <f>(D50/D6)</f>
        <v>6.8787547443470458E-3</v>
      </c>
      <c r="G50" s="3">
        <v>7626.25</v>
      </c>
      <c r="H50" s="3">
        <v>1587.37</v>
      </c>
      <c r="I50" s="4">
        <f t="shared" si="5"/>
        <v>0.20814554990985082</v>
      </c>
      <c r="J50" s="4">
        <f>(H50/H6)</f>
        <v>7.4013473467039103E-3</v>
      </c>
      <c r="K50" s="4">
        <f t="shared" si="6"/>
        <v>1.0369920056445567</v>
      </c>
      <c r="L50" s="4">
        <f t="shared" si="7"/>
        <v>7.740485283157239E-3</v>
      </c>
    </row>
    <row r="51" spans="1:12" s="13" customFormat="1" ht="21" customHeight="1" x14ac:dyDescent="0.2">
      <c r="A51" s="1" t="s">
        <v>96</v>
      </c>
      <c r="B51" s="2" t="s">
        <v>97</v>
      </c>
      <c r="C51" s="3">
        <v>1971.34</v>
      </c>
      <c r="D51" s="3">
        <v>34.270000000000003</v>
      </c>
      <c r="E51" s="4">
        <f t="shared" si="4"/>
        <v>1.7384114358761048E-2</v>
      </c>
      <c r="F51" s="4">
        <f>(D51/D6)</f>
        <v>1.4320901353435917E-4</v>
      </c>
      <c r="G51" s="3">
        <v>433.3</v>
      </c>
      <c r="H51" s="3">
        <v>119.24</v>
      </c>
      <c r="I51" s="4">
        <f t="shared" si="5"/>
        <v>0.27519039926148164</v>
      </c>
      <c r="J51" s="4">
        <f>(H51/H6)</f>
        <v>5.5597413181613254E-4</v>
      </c>
      <c r="K51" s="4">
        <f t="shared" si="6"/>
        <v>0.28740355585374039</v>
      </c>
      <c r="L51" s="4">
        <f t="shared" si="7"/>
        <v>-0.25780628490272062</v>
      </c>
    </row>
    <row r="52" spans="1:12" s="13" customFormat="1" ht="21" customHeight="1" x14ac:dyDescent="0.2">
      <c r="A52" s="1" t="s">
        <v>98</v>
      </c>
      <c r="B52" s="2" t="s">
        <v>99</v>
      </c>
      <c r="C52" s="3">
        <v>24183.61</v>
      </c>
      <c r="D52" s="3">
        <v>2116.62</v>
      </c>
      <c r="E52" s="4">
        <f t="shared" si="4"/>
        <v>8.7522913245789188E-2</v>
      </c>
      <c r="F52" s="4">
        <f>(D52/D6)</f>
        <v>8.8450266188239059E-3</v>
      </c>
      <c r="G52" s="3">
        <v>14011.14</v>
      </c>
      <c r="H52" s="3">
        <v>1931.38</v>
      </c>
      <c r="I52" s="4">
        <f t="shared" si="5"/>
        <v>0.13784602823182127</v>
      </c>
      <c r="J52" s="4">
        <f>(H52/H6)</f>
        <v>9.0053448398779122E-3</v>
      </c>
      <c r="K52" s="4">
        <f t="shared" si="6"/>
        <v>1.0959106959790408</v>
      </c>
      <c r="L52" s="14">
        <f t="shared" si="7"/>
        <v>-5.0323114986032078E-2</v>
      </c>
    </row>
    <row r="53" spans="1:12" s="13" customFormat="1" ht="21" customHeight="1" x14ac:dyDescent="0.2">
      <c r="A53" s="1" t="s">
        <v>100</v>
      </c>
      <c r="B53" s="2" t="s">
        <v>101</v>
      </c>
      <c r="C53" s="3">
        <v>590.29999999999995</v>
      </c>
      <c r="D53" s="3">
        <v>157.13</v>
      </c>
      <c r="E53" s="4">
        <f t="shared" si="4"/>
        <v>0.26618668473657464</v>
      </c>
      <c r="F53" s="4">
        <f>(D53/D6)</f>
        <v>6.566218936870106E-4</v>
      </c>
      <c r="G53" s="3">
        <v>539.1</v>
      </c>
      <c r="H53" s="3">
        <v>113.97</v>
      </c>
      <c r="I53" s="4">
        <f t="shared" si="5"/>
        <v>0.21140790205898718</v>
      </c>
      <c r="J53" s="4">
        <f>(H53/H6)</f>
        <v>5.3140197755018981E-4</v>
      </c>
      <c r="K53" s="4">
        <f t="shared" si="6"/>
        <v>1.3786961481091515</v>
      </c>
      <c r="L53" s="14">
        <f t="shared" si="7"/>
        <v>5.4778782677587456E-2</v>
      </c>
    </row>
    <row r="54" spans="1:12" s="13" customFormat="1" ht="21" customHeight="1" x14ac:dyDescent="0.2">
      <c r="A54" s="5" t="s">
        <v>102</v>
      </c>
      <c r="B54" s="6" t="s">
        <v>103</v>
      </c>
      <c r="C54" s="7">
        <f>SUM(C55:C55)</f>
        <v>2178.27</v>
      </c>
      <c r="D54" s="7">
        <f>SUM(D55:D55)</f>
        <v>1962.3</v>
      </c>
      <c r="E54" s="8">
        <f t="shared" si="4"/>
        <v>0.90085251139665878</v>
      </c>
      <c r="F54" s="8">
        <f>(D54/D6)</f>
        <v>8.2001472792084321E-3</v>
      </c>
      <c r="G54" s="7">
        <f>SUM(G55:G55)</f>
        <v>1413.51</v>
      </c>
      <c r="H54" s="7">
        <f>SUM(H55:H55)</f>
        <v>1017.88</v>
      </c>
      <c r="I54" s="8">
        <f t="shared" si="5"/>
        <v>0.72010809969508527</v>
      </c>
      <c r="J54" s="8">
        <f>(H54/H6)</f>
        <v>4.7460160121855499E-3</v>
      </c>
      <c r="K54" s="8">
        <f t="shared" si="6"/>
        <v>1.9278303925806577</v>
      </c>
      <c r="L54" s="15">
        <f t="shared" si="7"/>
        <v>0.18074441170157352</v>
      </c>
    </row>
    <row r="55" spans="1:12" s="13" customFormat="1" ht="21" customHeight="1" x14ac:dyDescent="0.2">
      <c r="A55" s="1" t="s">
        <v>104</v>
      </c>
      <c r="B55" s="2" t="s">
        <v>105</v>
      </c>
      <c r="C55" s="3">
        <v>2178.27</v>
      </c>
      <c r="D55" s="3">
        <v>1962.3</v>
      </c>
      <c r="E55" s="4">
        <f t="shared" si="4"/>
        <v>0.90085251139665878</v>
      </c>
      <c r="F55" s="4">
        <f>(D55/D6)</f>
        <v>8.2001472792084321E-3</v>
      </c>
      <c r="G55" s="3">
        <v>1413.51</v>
      </c>
      <c r="H55" s="3">
        <v>1017.88</v>
      </c>
      <c r="I55" s="4">
        <f t="shared" si="5"/>
        <v>0.72010809969508527</v>
      </c>
      <c r="J55" s="4">
        <f>(H55/H6)</f>
        <v>4.7460160121855499E-3</v>
      </c>
      <c r="K55" s="4">
        <f t="shared" si="6"/>
        <v>1.9278303925806577</v>
      </c>
      <c r="L55" s="4">
        <f t="shared" si="7"/>
        <v>0.18074441170157352</v>
      </c>
    </row>
    <row r="56" spans="1:12" s="13" customFormat="1" ht="21" customHeight="1" x14ac:dyDescent="0.2">
      <c r="A56" s="5" t="s">
        <v>106</v>
      </c>
      <c r="B56" s="6" t="s">
        <v>107</v>
      </c>
      <c r="C56" s="7">
        <f>SUM(C57:C57)</f>
        <v>2364.4</v>
      </c>
      <c r="D56" s="7">
        <f>SUM(D57:D57)</f>
        <v>935.45</v>
      </c>
      <c r="E56" s="8">
        <f t="shared" si="4"/>
        <v>0.39563948570461849</v>
      </c>
      <c r="F56" s="8">
        <f>(D56/D6)</f>
        <v>3.9091004292593021E-3</v>
      </c>
      <c r="G56" s="7">
        <f>SUM(G57:G57)</f>
        <v>3037.61</v>
      </c>
      <c r="H56" s="7">
        <f>SUM(H57:H57)</f>
        <v>963.6</v>
      </c>
      <c r="I56" s="8">
        <f t="shared" si="5"/>
        <v>0.31722307998722682</v>
      </c>
      <c r="J56" s="8">
        <f>(H56/H6)</f>
        <v>4.4929274858942084E-3</v>
      </c>
      <c r="K56" s="8">
        <f t="shared" si="6"/>
        <v>0.97078663345786631</v>
      </c>
      <c r="L56" s="15">
        <f t="shared" si="7"/>
        <v>7.8416405717391668E-2</v>
      </c>
    </row>
    <row r="57" spans="1:12" s="13" customFormat="1" ht="21" customHeight="1" x14ac:dyDescent="0.2">
      <c r="A57" s="1" t="s">
        <v>108</v>
      </c>
      <c r="B57" s="2" t="s">
        <v>109</v>
      </c>
      <c r="C57" s="3">
        <v>2364.4</v>
      </c>
      <c r="D57" s="3">
        <v>935.45</v>
      </c>
      <c r="E57" s="4">
        <f t="shared" si="4"/>
        <v>0.39563948570461849</v>
      </c>
      <c r="F57" s="4">
        <f>(D57/D6)</f>
        <v>3.9091004292593021E-3</v>
      </c>
      <c r="G57" s="3">
        <v>3037.61</v>
      </c>
      <c r="H57" s="3">
        <v>963.6</v>
      </c>
      <c r="I57" s="4">
        <f t="shared" si="5"/>
        <v>0.31722307998722682</v>
      </c>
      <c r="J57" s="4">
        <f>(H57/H6)</f>
        <v>4.4929274858942084E-3</v>
      </c>
      <c r="K57" s="4">
        <f t="shared" si="6"/>
        <v>0.97078663345786631</v>
      </c>
      <c r="L57" s="4">
        <f t="shared" si="7"/>
        <v>7.8416405717391668E-2</v>
      </c>
    </row>
    <row r="58" spans="1:12" s="13" customFormat="1" ht="41.1" customHeight="1" x14ac:dyDescent="0.2">
      <c r="A58" s="5" t="s">
        <v>110</v>
      </c>
      <c r="B58" s="6" t="s">
        <v>111</v>
      </c>
      <c r="C58" s="7">
        <f>SUM(C59:C59)</f>
        <v>4.8</v>
      </c>
      <c r="D58" s="7">
        <f>SUM(D59:D59)</f>
        <v>1.39</v>
      </c>
      <c r="E58" s="8">
        <f t="shared" si="4"/>
        <v>0.2895833333333333</v>
      </c>
      <c r="F58" s="8">
        <f>(D58/D6)</f>
        <v>5.8085943627884219E-6</v>
      </c>
      <c r="G58" s="7">
        <f>SUM(G59:G59)</f>
        <v>5</v>
      </c>
      <c r="H58" s="7">
        <f>SUM(H59:H59)</f>
        <v>1.99</v>
      </c>
      <c r="I58" s="8">
        <f t="shared" si="5"/>
        <v>0.39800000000000002</v>
      </c>
      <c r="J58" s="8">
        <f>(H58/H6)</f>
        <v>9.2786692579176767E-6</v>
      </c>
      <c r="K58" s="8">
        <f t="shared" si="6"/>
        <v>0.6984924623115577</v>
      </c>
      <c r="L58" s="8">
        <f t="shared" si="7"/>
        <v>-0.10841666666666672</v>
      </c>
    </row>
    <row r="59" spans="1:12" s="13" customFormat="1" ht="21" customHeight="1" x14ac:dyDescent="0.2">
      <c r="A59" s="1" t="s">
        <v>112</v>
      </c>
      <c r="B59" s="2" t="s">
        <v>113</v>
      </c>
      <c r="C59" s="3">
        <v>4.8</v>
      </c>
      <c r="D59" s="3">
        <v>1.39</v>
      </c>
      <c r="E59" s="4">
        <f t="shared" si="4"/>
        <v>0.2895833333333333</v>
      </c>
      <c r="F59" s="4">
        <f>(D59/D6)</f>
        <v>5.8085943627884219E-6</v>
      </c>
      <c r="G59" s="3">
        <v>5</v>
      </c>
      <c r="H59" s="3">
        <v>1.99</v>
      </c>
      <c r="I59" s="4">
        <f t="shared" si="5"/>
        <v>0.39800000000000002</v>
      </c>
      <c r="J59" s="4">
        <f>(H59/H6)</f>
        <v>9.2786692579176767E-6</v>
      </c>
      <c r="K59" s="4">
        <f t="shared" si="6"/>
        <v>0.6984924623115577</v>
      </c>
      <c r="L59" s="4">
        <f t="shared" si="7"/>
        <v>-0.10841666666666672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2020-05-19T12:14:43Z</cp:lastPrinted>
  <dcterms:created xsi:type="dcterms:W3CDTF">2017-03-10T06:35:34Z</dcterms:created>
  <dcterms:modified xsi:type="dcterms:W3CDTF">2022-05-12T07:02:59Z</dcterms:modified>
</cp:coreProperties>
</file>