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2\июл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Таблица!$C$6:$L$53</definedName>
  </definedNames>
  <calcPr calcId="162913"/>
</workbook>
</file>

<file path=xl/calcChain.xml><?xml version="1.0" encoding="utf-8"?>
<calcChain xmlns="http://schemas.openxmlformats.org/spreadsheetml/2006/main">
  <c r="H6" i="1" l="1"/>
  <c r="G6" i="1"/>
  <c r="C43" i="1"/>
  <c r="D43" i="1"/>
  <c r="I36" i="1" l="1"/>
  <c r="K32" i="1"/>
  <c r="J32" i="1"/>
  <c r="I32" i="1"/>
  <c r="H31" i="1"/>
  <c r="G31" i="1"/>
  <c r="E32" i="1"/>
  <c r="D31" i="1"/>
  <c r="C31" i="1"/>
  <c r="E31" i="1" s="1"/>
  <c r="K31" i="1" l="1"/>
  <c r="I31" i="1"/>
  <c r="L31" i="1" s="1"/>
  <c r="L32" i="1"/>
  <c r="K36" i="1"/>
  <c r="E36" i="1" l="1"/>
  <c r="L36" i="1" s="1"/>
  <c r="H52" i="1"/>
  <c r="H50" i="1"/>
  <c r="H48" i="1"/>
  <c r="H43" i="1"/>
  <c r="H39" i="1"/>
  <c r="H33" i="1"/>
  <c r="H26" i="1"/>
  <c r="H20" i="1"/>
  <c r="H17" i="1"/>
  <c r="H15" i="1"/>
  <c r="H7" i="1"/>
  <c r="G52" i="1"/>
  <c r="G50" i="1"/>
  <c r="G48" i="1"/>
  <c r="G43" i="1"/>
  <c r="G39" i="1"/>
  <c r="G33" i="1"/>
  <c r="G26" i="1"/>
  <c r="G20" i="1"/>
  <c r="G17" i="1"/>
  <c r="G15" i="1"/>
  <c r="G7" i="1"/>
  <c r="D52" i="1"/>
  <c r="D50" i="1"/>
  <c r="D48" i="1"/>
  <c r="D39" i="1"/>
  <c r="D33" i="1"/>
  <c r="D26" i="1"/>
  <c r="D20" i="1"/>
  <c r="D17" i="1"/>
  <c r="D15" i="1"/>
  <c r="D7" i="1"/>
  <c r="C52" i="1"/>
  <c r="C50" i="1"/>
  <c r="C48" i="1"/>
  <c r="C39" i="1"/>
  <c r="C33" i="1"/>
  <c r="C26" i="1"/>
  <c r="C20" i="1"/>
  <c r="C17" i="1"/>
  <c r="C15" i="1"/>
  <c r="C7" i="1"/>
  <c r="E53" i="1"/>
  <c r="E51" i="1"/>
  <c r="E49" i="1"/>
  <c r="E47" i="1"/>
  <c r="E46" i="1"/>
  <c r="E45" i="1"/>
  <c r="E44" i="1"/>
  <c r="E42" i="1"/>
  <c r="E41" i="1"/>
  <c r="E40" i="1"/>
  <c r="E38" i="1"/>
  <c r="E37" i="1"/>
  <c r="E35" i="1"/>
  <c r="E34" i="1"/>
  <c r="E30" i="1"/>
  <c r="E29" i="1"/>
  <c r="E28" i="1"/>
  <c r="E27" i="1"/>
  <c r="E25" i="1"/>
  <c r="E24" i="1"/>
  <c r="E23" i="1"/>
  <c r="E22" i="1"/>
  <c r="E21" i="1"/>
  <c r="E19" i="1"/>
  <c r="E18" i="1"/>
  <c r="E16" i="1"/>
  <c r="E14" i="1"/>
  <c r="E13" i="1"/>
  <c r="E12" i="1"/>
  <c r="E11" i="1"/>
  <c r="E10" i="1"/>
  <c r="E9" i="1"/>
  <c r="E8" i="1"/>
  <c r="I53" i="1"/>
  <c r="I51" i="1"/>
  <c r="I49" i="1"/>
  <c r="I47" i="1"/>
  <c r="I46" i="1"/>
  <c r="I45" i="1"/>
  <c r="I44" i="1"/>
  <c r="I42" i="1"/>
  <c r="I41" i="1"/>
  <c r="I40" i="1"/>
  <c r="I38" i="1"/>
  <c r="I37" i="1"/>
  <c r="I35" i="1"/>
  <c r="I34" i="1"/>
  <c r="I30" i="1"/>
  <c r="I29" i="1"/>
  <c r="I28" i="1"/>
  <c r="I27" i="1"/>
  <c r="I25" i="1"/>
  <c r="I24" i="1"/>
  <c r="I23" i="1"/>
  <c r="I22" i="1"/>
  <c r="I21" i="1"/>
  <c r="I19" i="1"/>
  <c r="I18" i="1"/>
  <c r="I16" i="1"/>
  <c r="I14" i="1"/>
  <c r="I13" i="1"/>
  <c r="I12" i="1"/>
  <c r="I11" i="1"/>
  <c r="I10" i="1"/>
  <c r="I9" i="1"/>
  <c r="I8" i="1"/>
  <c r="K53" i="1"/>
  <c r="K51" i="1"/>
  <c r="K49" i="1"/>
  <c r="K47" i="1"/>
  <c r="K46" i="1"/>
  <c r="K45" i="1"/>
  <c r="K44" i="1"/>
  <c r="K42" i="1"/>
  <c r="K41" i="1"/>
  <c r="K40" i="1"/>
  <c r="K38" i="1"/>
  <c r="K37" i="1"/>
  <c r="K35" i="1"/>
  <c r="K34" i="1"/>
  <c r="K30" i="1"/>
  <c r="K29" i="1"/>
  <c r="K28" i="1"/>
  <c r="K27" i="1"/>
  <c r="K25" i="1"/>
  <c r="K24" i="1"/>
  <c r="K23" i="1"/>
  <c r="K22" i="1"/>
  <c r="K21" i="1"/>
  <c r="K19" i="1"/>
  <c r="K18" i="1"/>
  <c r="K16" i="1"/>
  <c r="K14" i="1"/>
  <c r="K13" i="1"/>
  <c r="K12" i="1"/>
  <c r="K11" i="1"/>
  <c r="K10" i="1"/>
  <c r="K9" i="1"/>
  <c r="K8" i="1"/>
  <c r="L38" i="1" l="1"/>
  <c r="C6" i="1"/>
  <c r="F36" i="1"/>
  <c r="D6" i="1"/>
  <c r="L9" i="1"/>
  <c r="J36" i="1"/>
  <c r="J31" i="1"/>
  <c r="L42" i="1"/>
  <c r="L21" i="1"/>
  <c r="K52" i="1"/>
  <c r="L16" i="1"/>
  <c r="L24" i="1"/>
  <c r="L29" i="1"/>
  <c r="L11" i="1"/>
  <c r="L28" i="1"/>
  <c r="L41" i="1"/>
  <c r="L46" i="1"/>
  <c r="L53" i="1"/>
  <c r="L19" i="1"/>
  <c r="L13" i="1"/>
  <c r="L14" i="1"/>
  <c r="L10" i="1"/>
  <c r="L47" i="1"/>
  <c r="L51" i="1"/>
  <c r="L49" i="1"/>
  <c r="L45" i="1"/>
  <c r="L44" i="1"/>
  <c r="L40" i="1"/>
  <c r="J52" i="1"/>
  <c r="L37" i="1"/>
  <c r="L34" i="1"/>
  <c r="L30" i="1"/>
  <c r="L27" i="1"/>
  <c r="L25" i="1"/>
  <c r="L23" i="1"/>
  <c r="E52" i="1"/>
  <c r="K15" i="1"/>
  <c r="K7" i="1"/>
  <c r="E26" i="1"/>
  <c r="E15" i="1"/>
  <c r="I52" i="1"/>
  <c r="I50" i="1"/>
  <c r="K50" i="1"/>
  <c r="E50" i="1"/>
  <c r="I48" i="1"/>
  <c r="K48" i="1"/>
  <c r="E48" i="1"/>
  <c r="I43" i="1"/>
  <c r="K43" i="1"/>
  <c r="E43" i="1"/>
  <c r="I39" i="1"/>
  <c r="K39" i="1"/>
  <c r="E39" i="1"/>
  <c r="I33" i="1"/>
  <c r="K33" i="1"/>
  <c r="E33" i="1"/>
  <c r="I26" i="1"/>
  <c r="K26" i="1"/>
  <c r="I20" i="1"/>
  <c r="K20" i="1"/>
  <c r="E20" i="1"/>
  <c r="I17" i="1"/>
  <c r="K17" i="1"/>
  <c r="E17" i="1"/>
  <c r="I15" i="1"/>
  <c r="I7" i="1"/>
  <c r="E7" i="1"/>
  <c r="L35" i="1"/>
  <c r="L22" i="1"/>
  <c r="L18" i="1"/>
  <c r="L12" i="1"/>
  <c r="L8" i="1"/>
  <c r="F27" i="1" l="1"/>
  <c r="F31" i="1"/>
  <c r="F32" i="1"/>
  <c r="F46" i="1"/>
  <c r="L15" i="1"/>
  <c r="F16" i="1"/>
  <c r="F26" i="1"/>
  <c r="J23" i="1"/>
  <c r="J25" i="1"/>
  <c r="J40" i="1"/>
  <c r="J46" i="1"/>
  <c r="J18" i="1"/>
  <c r="J50" i="1"/>
  <c r="J37" i="1"/>
  <c r="J24" i="1"/>
  <c r="J49" i="1"/>
  <c r="J51" i="1"/>
  <c r="J39" i="1"/>
  <c r="J44" i="1"/>
  <c r="J53" i="1"/>
  <c r="J8" i="1"/>
  <c r="J9" i="1"/>
  <c r="J28" i="1"/>
  <c r="J30" i="1"/>
  <c r="J19" i="1"/>
  <c r="J17" i="1"/>
  <c r="J7" i="1"/>
  <c r="J14" i="1"/>
  <c r="J48" i="1"/>
  <c r="J29" i="1"/>
  <c r="J41" i="1"/>
  <c r="J22" i="1"/>
  <c r="J33" i="1"/>
  <c r="J12" i="1"/>
  <c r="J34" i="1"/>
  <c r="J27" i="1"/>
  <c r="J10" i="1"/>
  <c r="J21" i="1"/>
  <c r="J47" i="1"/>
  <c r="I6" i="1"/>
  <c r="J35" i="1"/>
  <c r="J20" i="1"/>
  <c r="J45" i="1"/>
  <c r="J26" i="1"/>
  <c r="J42" i="1"/>
  <c r="J15" i="1"/>
  <c r="J43" i="1"/>
  <c r="J16" i="1"/>
  <c r="J38" i="1"/>
  <c r="J13" i="1"/>
  <c r="J11" i="1"/>
  <c r="L52" i="1"/>
  <c r="F21" i="1"/>
  <c r="F44" i="1"/>
  <c r="F14" i="1"/>
  <c r="F34" i="1"/>
  <c r="F45" i="1"/>
  <c r="F51" i="1"/>
  <c r="F40" i="1"/>
  <c r="F15" i="1"/>
  <c r="F33" i="1"/>
  <c r="K6" i="1"/>
  <c r="F11" i="1"/>
  <c r="F19" i="1"/>
  <c r="F30" i="1"/>
  <c r="F9" i="1"/>
  <c r="F39" i="1"/>
  <c r="F10" i="1"/>
  <c r="F25" i="1"/>
  <c r="F49" i="1"/>
  <c r="F18" i="1"/>
  <c r="F42" i="1"/>
  <c r="F43" i="1"/>
  <c r="F24" i="1"/>
  <c r="F13" i="1"/>
  <c r="F48" i="1"/>
  <c r="F29" i="1"/>
  <c r="F53" i="1"/>
  <c r="F37" i="1"/>
  <c r="F8" i="1"/>
  <c r="F50" i="1"/>
  <c r="E6" i="1"/>
  <c r="F47" i="1"/>
  <c r="F28" i="1"/>
  <c r="F17" i="1"/>
  <c r="F52" i="1"/>
  <c r="F35" i="1"/>
  <c r="F20" i="1"/>
  <c r="F7" i="1"/>
  <c r="F41" i="1"/>
  <c r="F22" i="1"/>
  <c r="F12" i="1"/>
  <c r="F38" i="1"/>
  <c r="F23" i="1"/>
  <c r="L26" i="1"/>
  <c r="L50" i="1"/>
  <c r="L48" i="1"/>
  <c r="L43" i="1"/>
  <c r="L39" i="1"/>
  <c r="L33" i="1"/>
  <c r="L20" i="1"/>
  <c r="L17" i="1"/>
  <c r="L7" i="1"/>
  <c r="L6" i="1" l="1"/>
</calcChain>
</file>

<file path=xl/sharedStrings.xml><?xml version="1.0" encoding="utf-8"?>
<sst xmlns="http://schemas.openxmlformats.org/spreadsheetml/2006/main" count="108" uniqueCount="108">
  <si>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</si>
  <si>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</si>
  <si>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</si>
  <si>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</si>
  <si>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</si>
  <si>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</si>
  <si>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</si>
  <si>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</si>
  <si>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</si>
  <si>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</si>
  <si>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</si>
  <si>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</si>
  <si>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</si>
  <si>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</si>
  <si>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</si>
  <si>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</si>
  <si>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</si>
  <si>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</si>
  <si>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</si>
  <si>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</si>
  <si>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</si>
  <si>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</si>
  <si>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</si>
  <si>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</si>
  <si>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</si>
  <si>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</si>
  <si>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</si>
  <si>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</si>
  <si>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</si>
  <si>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</si>
  <si>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</si>
  <si>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</si>
  <si>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</si>
  <si>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</si>
  <si>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</si>
  <si>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</si>
  <si>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</si>
  <si>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</si>
  <si>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</si>
  <si>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</si>
  <si>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</si>
  <si>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</si>
  <si>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</si>
  <si>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</si>
  <si>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</si>
  <si>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</si>
  <si>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</si>
  <si>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</si>
  <si>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</si>
  <si>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</si>
  <si>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</si>
  <si>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</si>
  <si>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</si>
  <si>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</si>
  <si>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</si>
  <si>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</si>
  <si>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</si>
  <si>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</si>
  <si>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</si>
  <si>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</si>
  <si>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</si>
  <si>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</si>
  <si>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</si>
  <si>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</si>
  <si>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</si>
  <si>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</si>
  <si>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</si>
  <si>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</si>
  <si>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</si>
  <si>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</si>
  <si>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</si>
  <si>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</si>
  <si>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</si>
  <si>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</si>
  <si>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</si>
  <si>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</si>
  <si>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</si>
  <si>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</si>
  <si>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</si>
  <si>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</si>
  <si>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</si>
  <si>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</si>
  <si>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</si>
  <si>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</si>
  <si>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</si>
  <si>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</si>
  <si>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</si>
  <si>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</si>
  <si>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</si>
  <si>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</si>
  <si>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</si>
  <si>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</si>
  <si>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</si>
  <si>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</si>
  <si>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</si>
  <si>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</si>
  <si>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</si>
  <si>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</si>
  <si>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</si>
  <si>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</si>
  <si>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</si>
  <si>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</si>
  <si>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</si>
  <si>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ОХРАНА ОКРУЖАЮЩЕЙ СРЕДЫ</t>
  </si>
  <si>
    <t>Сбор,удаление отходов и очистка сточных вод</t>
  </si>
  <si>
    <t>Анализ исполнения расходов бюджета Тоншаевского муниципального округа</t>
  </si>
  <si>
    <t>Информация об исполнении за январь-июль месяц 2022 года, 2021 года в разрезе разделов, подразделов классификации расходов</t>
  </si>
  <si>
    <t>за январь-июль месяц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</si>
</sst>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3"/>
  <sheetViews>
    <sheetView tabSelected="1" workbookViewId="0">
      <selection activeCell="D54" sqref="D54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8" t="s">
        <v>105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</row>
    <row r="2" spans="1:15" ht="12.75" customHeight="1" x14ac:dyDescent="0.2">
      <c r="A2" s="20" t="s">
        <v>106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4" spans="1:15" s="13" customFormat="1" ht="20.100000000000001" customHeight="1" x14ac:dyDescent="0.2">
      <c r="A4" s="21" t="s">
        <v>0</v>
      </c>
      <c r="B4" s="22" t="s">
        <v>1</v>
      </c>
      <c r="C4" s="24" t="s">
        <v>107</v>
      </c>
      <c r="D4" s="24"/>
      <c r="E4" s="24"/>
      <c r="F4" s="24"/>
      <c r="G4" s="24" t="s">
        <v>2</v>
      </c>
      <c r="H4" s="24"/>
      <c r="I4" s="24"/>
      <c r="J4" s="24"/>
      <c r="K4" s="24"/>
      <c r="L4" s="24"/>
    </row>
    <row r="5" spans="1:15" s="13" customFormat="1" ht="83.1" customHeight="1" x14ac:dyDescent="0.2">
      <c r="A5" s="21"/>
      <c r="B5" s="22"/>
      <c r="C5" s="23" t="s">
        <v>3</v>
      </c>
      <c r="D5" s="23" t="s">
        <v>4</v>
      </c>
      <c r="E5" s="24" t="s">
        <v>5</v>
      </c>
      <c r="F5" s="24" t="s">
        <v>6</v>
      </c>
      <c r="G5" s="23" t="s">
        <v>7</v>
      </c>
      <c r="H5" s="23" t="s">
        <v>8</v>
      </c>
      <c r="I5" s="24" t="s">
        <v>9</v>
      </c>
      <c r="J5" s="24" t="s">
        <v>10</v>
      </c>
      <c r="K5" s="24" t="s">
        <v>11</v>
      </c>
      <c r="L5" s="24" t="s">
        <v>12</v>
      </c>
    </row>
    <row r="6" spans="1:15" s="13" customFormat="1" ht="21" customHeight="1" x14ac:dyDescent="0.2">
      <c r="A6" s="1" t="s">
        <v>13</v>
      </c>
      <c r="B6" s="2"/>
      <c r="C6" s="3">
        <f>(C7+C15+C17+C20+C26+C31+C33+C39+C43+C48+C52+C50)</f>
        <v>1231789.5800000003</v>
      </c>
      <c r="D6" s="3">
        <f>(D7+D15+D17+D20+D26+D31+D33+D39+D43+D48+D52+D50)</f>
        <v>567105.48</v>
      </c>
      <c r="E6" s="4">
        <f t="shared" ref="E6:E33" si="0">(D6/C6)</f>
        <v>0.46039152238972492</v>
      </c>
      <c r="F6" s="4">
        <v>1</v>
      </c>
      <c r="G6" s="3">
        <f>(G7+G15+G17+G20+G26+G31+G33+G39+G43+G48+G52+G50)</f>
        <v>718481.4</v>
      </c>
      <c r="H6" s="3">
        <f>(H7+H15+H17+H20+H26+H31+H33+H39+H43+H48+H52+H50)</f>
        <v>370099.76</v>
      </c>
      <c r="I6" s="4">
        <f t="shared" ref="I6:I33" si="1">(H6/G6)</f>
        <v>0.51511390552351111</v>
      </c>
      <c r="J6" s="4">
        <v>1</v>
      </c>
      <c r="K6" s="4">
        <f t="shared" ref="K6:K33" si="2">(D6/H6)</f>
        <v>1.5323043711241531</v>
      </c>
      <c r="L6" s="14">
        <f t="shared" ref="L6:L33" si="3">(E6-I6)</f>
        <v>-5.472238313378619E-2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SUM(C8:C14)</f>
        <v>93616.29</v>
      </c>
      <c r="D7" s="7">
        <f>SUM(D8:D14)</f>
        <v>50419.130000000005</v>
      </c>
      <c r="E7" s="8">
        <f t="shared" si="0"/>
        <v>0.53857218652864802</v>
      </c>
      <c r="F7" s="8">
        <f>(D7/D6)</f>
        <v>8.8906088511082643E-2</v>
      </c>
      <c r="G7" s="7">
        <f>SUM(G8:G14)</f>
        <v>79220.78</v>
      </c>
      <c r="H7" s="7">
        <f>SUM(H8:H14)</f>
        <v>44689.47</v>
      </c>
      <c r="I7" s="8">
        <f t="shared" si="1"/>
        <v>0.56411297641856095</v>
      </c>
      <c r="J7" s="8">
        <f>(H7/H6)</f>
        <v>0.12074979459592192</v>
      </c>
      <c r="K7" s="8">
        <f t="shared" si="2"/>
        <v>1.1282105158105478</v>
      </c>
      <c r="L7" s="15">
        <f t="shared" si="3"/>
        <v>-2.5540789889912929E-2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1961.87</v>
      </c>
      <c r="D8" s="3">
        <v>1426.76</v>
      </c>
      <c r="E8" s="4">
        <f t="shared" ref="E8:E14" si="4">(D8/C8)</f>
        <v>0.72724492448531253</v>
      </c>
      <c r="F8" s="4">
        <f>(D8/D6)</f>
        <v>2.515863539177932E-3</v>
      </c>
      <c r="G8" s="3">
        <v>1785.51</v>
      </c>
      <c r="H8" s="3">
        <v>1232.31</v>
      </c>
      <c r="I8" s="4">
        <f t="shared" ref="I8:I14" si="5">(H8/G8)</f>
        <v>0.69017255574037673</v>
      </c>
      <c r="J8" s="4">
        <f>(H8/H6)</f>
        <v>3.3296698165921532E-3</v>
      </c>
      <c r="K8" s="4">
        <f t="shared" ref="K8:K14" si="6">(D8/H8)</f>
        <v>1.1577930877782376</v>
      </c>
      <c r="L8" s="14">
        <f t="shared" si="3"/>
        <v>3.7072368744935802E-2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1720.62</v>
      </c>
      <c r="D9" s="3">
        <v>810.12</v>
      </c>
      <c r="E9" s="4">
        <f t="shared" si="4"/>
        <v>0.47083028210761241</v>
      </c>
      <c r="F9" s="4">
        <f>(D9/D6)</f>
        <v>1.4285173192119392E-3</v>
      </c>
      <c r="G9" s="3">
        <v>1772.56</v>
      </c>
      <c r="H9" s="3">
        <v>893.23</v>
      </c>
      <c r="I9" s="4">
        <f t="shared" si="5"/>
        <v>0.50392088279099156</v>
      </c>
      <c r="J9" s="4">
        <f>(H9/H6)</f>
        <v>2.4134844075554113E-3</v>
      </c>
      <c r="K9" s="4">
        <f t="shared" si="6"/>
        <v>0.90695565531833899</v>
      </c>
      <c r="L9" s="14">
        <f t="shared" si="3"/>
        <v>-3.3090600683379157E-2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45725.99</v>
      </c>
      <c r="D10" s="3">
        <v>23214.38</v>
      </c>
      <c r="E10" s="4">
        <f t="shared" si="4"/>
        <v>0.50768457938253497</v>
      </c>
      <c r="F10" s="4">
        <f>(D10/D6)</f>
        <v>4.093485395344796E-2</v>
      </c>
      <c r="G10" s="3">
        <v>36803.58</v>
      </c>
      <c r="H10" s="3">
        <v>20844.96</v>
      </c>
      <c r="I10" s="4">
        <f t="shared" si="5"/>
        <v>0.56638403111871172</v>
      </c>
      <c r="J10" s="4">
        <f>(H10/H6)</f>
        <v>5.6322543954094965E-2</v>
      </c>
      <c r="K10" s="4">
        <f t="shared" si="6"/>
        <v>1.1136687237586449</v>
      </c>
      <c r="L10" s="14">
        <f t="shared" si="3"/>
        <v>-5.8699451736176744E-2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93.4</v>
      </c>
      <c r="D11" s="3"/>
      <c r="E11" s="4">
        <f t="shared" si="4"/>
        <v>0</v>
      </c>
      <c r="F11" s="4">
        <f>(D11/D6)</f>
        <v>0</v>
      </c>
      <c r="G11" s="3">
        <v>16.3</v>
      </c>
      <c r="H11" s="3"/>
      <c r="I11" s="4">
        <f t="shared" si="5"/>
        <v>0</v>
      </c>
      <c r="J11" s="4">
        <f>(H11/H6)</f>
        <v>0</v>
      </c>
      <c r="K11" s="4" t="e">
        <f t="shared" si="6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9214.67</v>
      </c>
      <c r="D12" s="3">
        <v>5670.33</v>
      </c>
      <c r="E12" s="4">
        <f t="shared" si="4"/>
        <v>0.61535898735386074</v>
      </c>
      <c r="F12" s="4">
        <f>(D12/D6)</f>
        <v>9.9987219308831227E-3</v>
      </c>
      <c r="G12" s="3">
        <v>9521.7000000000007</v>
      </c>
      <c r="H12" s="3">
        <v>5363.92</v>
      </c>
      <c r="I12" s="4">
        <f t="shared" si="5"/>
        <v>0.56333637900795019</v>
      </c>
      <c r="J12" s="4">
        <f>(H12/H6)</f>
        <v>1.4493173408164329E-2</v>
      </c>
      <c r="K12" s="4">
        <f t="shared" si="6"/>
        <v>1.0571242673268804</v>
      </c>
      <c r="L12" s="14">
        <f t="shared" si="3"/>
        <v>5.2022608345910548E-2</v>
      </c>
    </row>
    <row r="13" spans="1:15" s="13" customFormat="1" ht="21" customHeight="1" x14ac:dyDescent="0.2">
      <c r="A13" s="1" t="s">
        <v>26</v>
      </c>
      <c r="B13" s="2" t="s">
        <v>27</v>
      </c>
      <c r="C13" s="3">
        <v>2945.38</v>
      </c>
      <c r="D13" s="3"/>
      <c r="E13" s="4">
        <f t="shared" si="4"/>
        <v>0</v>
      </c>
      <c r="F13" s="4">
        <f>(D13/D6)</f>
        <v>0</v>
      </c>
      <c r="G13" s="3">
        <v>974.24</v>
      </c>
      <c r="H13" s="3"/>
      <c r="I13" s="4">
        <f t="shared" si="5"/>
        <v>0</v>
      </c>
      <c r="J13" s="4">
        <f>(H13/H6)</f>
        <v>0</v>
      </c>
      <c r="K13" s="4" t="e">
        <f t="shared" si="6"/>
        <v>#DIV/0!</v>
      </c>
      <c r="L13" s="4">
        <f t="shared" si="3"/>
        <v>0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31954.36</v>
      </c>
      <c r="D14" s="3">
        <v>19297.54</v>
      </c>
      <c r="E14" s="4">
        <f t="shared" si="4"/>
        <v>0.60390945085428094</v>
      </c>
      <c r="F14" s="4">
        <f>(D14/D6)</f>
        <v>3.4028131768361683E-2</v>
      </c>
      <c r="G14" s="3">
        <v>28346.89</v>
      </c>
      <c r="H14" s="3">
        <v>16355.05</v>
      </c>
      <c r="I14" s="4">
        <f t="shared" si="5"/>
        <v>0.57696099995449235</v>
      </c>
      <c r="J14" s="4">
        <f>(H14/H6)</f>
        <v>4.4190923009515055E-2</v>
      </c>
      <c r="K14" s="4">
        <f t="shared" si="6"/>
        <v>1.179913237807283</v>
      </c>
      <c r="L14" s="14">
        <f t="shared" si="3"/>
        <v>2.694845089978859E-2</v>
      </c>
    </row>
    <row r="15" spans="1:15" s="13" customFormat="1" ht="21" customHeight="1" x14ac:dyDescent="0.2">
      <c r="A15" s="5" t="s">
        <v>30</v>
      </c>
      <c r="B15" s="6" t="s">
        <v>31</v>
      </c>
      <c r="C15" s="7">
        <f>SUM(C16:C16)</f>
        <v>481</v>
      </c>
      <c r="D15" s="7">
        <f>SUM(D16:D16)</f>
        <v>267.35000000000002</v>
      </c>
      <c r="E15" s="8">
        <f t="shared" si="0"/>
        <v>0.55582120582120587</v>
      </c>
      <c r="F15" s="8">
        <f>(D15/D6)</f>
        <v>4.7142905408002766E-4</v>
      </c>
      <c r="G15" s="7">
        <f>SUM(G16:G16)</f>
        <v>704</v>
      </c>
      <c r="H15" s="7">
        <f>SUM(H16:H16)</f>
        <v>344.68</v>
      </c>
      <c r="I15" s="8">
        <f t="shared" si="1"/>
        <v>0.48960227272727275</v>
      </c>
      <c r="J15" s="8">
        <f>(H15/H6)</f>
        <v>9.3131646451216285E-4</v>
      </c>
      <c r="K15" s="8">
        <f t="shared" si="2"/>
        <v>0.77564697690611584</v>
      </c>
      <c r="L15" s="8">
        <f t="shared" si="3"/>
        <v>6.6218933093933119E-2</v>
      </c>
    </row>
    <row r="16" spans="1:15" s="13" customFormat="1" ht="21" customHeight="1" x14ac:dyDescent="0.2">
      <c r="A16" s="1" t="s">
        <v>32</v>
      </c>
      <c r="B16" s="2" t="s">
        <v>33</v>
      </c>
      <c r="C16" s="3">
        <v>481</v>
      </c>
      <c r="D16" s="3">
        <v>267.35000000000002</v>
      </c>
      <c r="E16" s="4">
        <f t="shared" si="0"/>
        <v>0.55582120582120587</v>
      </c>
      <c r="F16" s="4">
        <f>(D16/D6)</f>
        <v>4.7142905408002766E-4</v>
      </c>
      <c r="G16" s="3">
        <v>704</v>
      </c>
      <c r="H16" s="3">
        <v>344.68</v>
      </c>
      <c r="I16" s="4">
        <f t="shared" si="1"/>
        <v>0.48960227272727275</v>
      </c>
      <c r="J16" s="4">
        <f>(H16/H6)</f>
        <v>9.3131646451216285E-4</v>
      </c>
      <c r="K16" s="4">
        <f t="shared" si="2"/>
        <v>0.77564697690611584</v>
      </c>
      <c r="L16" s="4">
        <f t="shared" si="3"/>
        <v>6.6218933093933119E-2</v>
      </c>
    </row>
    <row r="17" spans="1:12" s="13" customFormat="1" ht="41.1" customHeight="1" x14ac:dyDescent="0.2">
      <c r="A17" s="5" t="s">
        <v>34</v>
      </c>
      <c r="B17" s="6" t="s">
        <v>35</v>
      </c>
      <c r="C17" s="7">
        <f>SUM(C18:C19)</f>
        <v>16914.78</v>
      </c>
      <c r="D17" s="7">
        <f>SUM(D18:D19)</f>
        <v>11378.54</v>
      </c>
      <c r="E17" s="8">
        <f t="shared" si="0"/>
        <v>0.67269807824872696</v>
      </c>
      <c r="F17" s="8">
        <f>(D17/D6)</f>
        <v>2.0064239195854712E-2</v>
      </c>
      <c r="G17" s="7">
        <f>SUM(G18:G19)</f>
        <v>13732.99</v>
      </c>
      <c r="H17" s="7">
        <f>SUM(H18:H19)</f>
        <v>7111.4</v>
      </c>
      <c r="I17" s="8">
        <f t="shared" si="1"/>
        <v>0.51783333418286914</v>
      </c>
      <c r="J17" s="8">
        <f>(H17/H6)</f>
        <v>1.9214819269269452E-2</v>
      </c>
      <c r="K17" s="8">
        <f t="shared" si="2"/>
        <v>1.6000421857862026</v>
      </c>
      <c r="L17" s="15">
        <f t="shared" si="3"/>
        <v>0.15486474406585782</v>
      </c>
    </row>
    <row r="18" spans="1:12" s="13" customFormat="1" ht="41.1" customHeight="1" x14ac:dyDescent="0.2">
      <c r="A18" s="1" t="s">
        <v>36</v>
      </c>
      <c r="B18" s="2" t="s">
        <v>37</v>
      </c>
      <c r="C18" s="3">
        <v>5339.75</v>
      </c>
      <c r="D18" s="3">
        <v>3230.55</v>
      </c>
      <c r="E18" s="4">
        <f t="shared" si="0"/>
        <v>0.60500023409335646</v>
      </c>
      <c r="F18" s="4">
        <f>(D18/D6)</f>
        <v>5.6965593067448408E-3</v>
      </c>
      <c r="G18" s="3">
        <v>5637.8</v>
      </c>
      <c r="H18" s="3">
        <v>3287.1</v>
      </c>
      <c r="I18" s="4">
        <f t="shared" si="1"/>
        <v>0.58304657845258789</v>
      </c>
      <c r="J18" s="4">
        <f>(H18/H6)</f>
        <v>8.8816593666529251E-3</v>
      </c>
      <c r="K18" s="4">
        <f t="shared" si="2"/>
        <v>0.98279638587204532</v>
      </c>
      <c r="L18" s="14">
        <f t="shared" si="3"/>
        <v>2.1953655640768566E-2</v>
      </c>
    </row>
    <row r="19" spans="1:12" s="13" customFormat="1" ht="21" customHeight="1" x14ac:dyDescent="0.2">
      <c r="A19" s="1" t="s">
        <v>38</v>
      </c>
      <c r="B19" s="2" t="s">
        <v>39</v>
      </c>
      <c r="C19" s="3">
        <v>11575.03</v>
      </c>
      <c r="D19" s="3">
        <v>8147.99</v>
      </c>
      <c r="E19" s="4">
        <f t="shared" si="0"/>
        <v>0.7039281971623399</v>
      </c>
      <c r="F19" s="4">
        <f>(D19/D6)</f>
        <v>1.436767988910987E-2</v>
      </c>
      <c r="G19" s="3">
        <v>8095.19</v>
      </c>
      <c r="H19" s="3">
        <v>3824.3</v>
      </c>
      <c r="I19" s="4">
        <f t="shared" si="1"/>
        <v>0.47241633612058526</v>
      </c>
      <c r="J19" s="4">
        <f>(H19/H6)</f>
        <v>1.0333159902616526E-2</v>
      </c>
      <c r="K19" s="4">
        <f t="shared" si="2"/>
        <v>2.1305833747352456</v>
      </c>
      <c r="L19" s="4">
        <f t="shared" si="3"/>
        <v>0.23151186104175464</v>
      </c>
    </row>
    <row r="20" spans="1:12" s="13" customFormat="1" ht="21" customHeight="1" x14ac:dyDescent="0.2">
      <c r="A20" s="5" t="s">
        <v>40</v>
      </c>
      <c r="B20" s="6" t="s">
        <v>41</v>
      </c>
      <c r="C20" s="7">
        <f>SUM(C21:C25)</f>
        <v>66149.650000000009</v>
      </c>
      <c r="D20" s="7">
        <f>SUM(D21:D25)</f>
        <v>31773.949999999997</v>
      </c>
      <c r="E20" s="8">
        <f t="shared" si="0"/>
        <v>0.48033436306919225</v>
      </c>
      <c r="F20" s="8">
        <f>(D20/D6)</f>
        <v>5.6028289481526432E-2</v>
      </c>
      <c r="G20" s="7">
        <f>SUM(G21:G25)</f>
        <v>55411.460000000006</v>
      </c>
      <c r="H20" s="7">
        <f>SUM(H21:H25)</f>
        <v>21081.239999999998</v>
      </c>
      <c r="I20" s="8">
        <f t="shared" si="1"/>
        <v>0.38044909843559427</v>
      </c>
      <c r="J20" s="8">
        <f>(H20/H6)</f>
        <v>5.6960966416190049E-2</v>
      </c>
      <c r="K20" s="8">
        <f t="shared" si="2"/>
        <v>1.5072144712550115</v>
      </c>
      <c r="L20" s="15">
        <f t="shared" si="3"/>
        <v>9.9885264633597981E-2</v>
      </c>
    </row>
    <row r="21" spans="1:12" s="13" customFormat="1" ht="21" customHeight="1" x14ac:dyDescent="0.2">
      <c r="A21" s="1" t="s">
        <v>42</v>
      </c>
      <c r="B21" s="2" t="s">
        <v>43</v>
      </c>
      <c r="C21" s="3">
        <v>9198.51</v>
      </c>
      <c r="D21" s="3">
        <v>5401.86</v>
      </c>
      <c r="E21" s="4">
        <f t="shared" si="0"/>
        <v>0.58725380523584791</v>
      </c>
      <c r="F21" s="4">
        <f>(D21/D6)</f>
        <v>9.525317935562886E-3</v>
      </c>
      <c r="G21" s="3">
        <v>8364.2099999999991</v>
      </c>
      <c r="H21" s="3">
        <v>6234.63</v>
      </c>
      <c r="I21" s="4">
        <f t="shared" si="1"/>
        <v>0.74539376701445814</v>
      </c>
      <c r="J21" s="4">
        <f>(H21/H6)</f>
        <v>1.6845809356915011E-2</v>
      </c>
      <c r="K21" s="4">
        <f t="shared" si="2"/>
        <v>0.86642832052583707</v>
      </c>
      <c r="L21" s="14">
        <f t="shared" si="3"/>
        <v>-0.15813996177861023</v>
      </c>
    </row>
    <row r="22" spans="1:12" s="13" customFormat="1" ht="21" customHeight="1" x14ac:dyDescent="0.2">
      <c r="A22" s="1" t="s">
        <v>44</v>
      </c>
      <c r="B22" s="2" t="s">
        <v>45</v>
      </c>
      <c r="C22" s="3">
        <v>3268.39</v>
      </c>
      <c r="D22" s="3">
        <v>2655.45</v>
      </c>
      <c r="E22" s="4">
        <f t="shared" si="0"/>
        <v>0.81246424080357604</v>
      </c>
      <c r="F22" s="4">
        <f>(D22/D6)</f>
        <v>4.6824622467058511E-3</v>
      </c>
      <c r="G22" s="3">
        <v>800</v>
      </c>
      <c r="H22" s="3">
        <v>650</v>
      </c>
      <c r="I22" s="4">
        <f t="shared" si="1"/>
        <v>0.8125</v>
      </c>
      <c r="J22" s="4">
        <f>(H22/H6)</f>
        <v>1.7562832248256524E-3</v>
      </c>
      <c r="K22" s="4">
        <f t="shared" si="2"/>
        <v>4.0853076923076923</v>
      </c>
      <c r="L22" s="14">
        <f t="shared" si="3"/>
        <v>-3.5759196423956752E-5</v>
      </c>
    </row>
    <row r="23" spans="1:12" s="13" customFormat="1" ht="21" customHeight="1" x14ac:dyDescent="0.2">
      <c r="A23" s="1" t="s">
        <v>46</v>
      </c>
      <c r="B23" s="2" t="s">
        <v>47</v>
      </c>
      <c r="C23" s="3">
        <v>40328.410000000003</v>
      </c>
      <c r="D23" s="3">
        <v>19950.29</v>
      </c>
      <c r="E23" s="4">
        <f t="shared" si="0"/>
        <v>0.49469567483568033</v>
      </c>
      <c r="F23" s="4">
        <f>(D23/D6)</f>
        <v>3.5179152209920454E-2</v>
      </c>
      <c r="G23" s="3">
        <v>36605.15</v>
      </c>
      <c r="H23" s="3">
        <v>9767.66</v>
      </c>
      <c r="I23" s="4">
        <f t="shared" si="1"/>
        <v>0.26683840934950409</v>
      </c>
      <c r="J23" s="4">
        <f>(H23/H6)</f>
        <v>2.6391965236616202E-2</v>
      </c>
      <c r="K23" s="4">
        <f t="shared" si="2"/>
        <v>2.0424840749985158</v>
      </c>
      <c r="L23" s="4">
        <f t="shared" si="3"/>
        <v>0.22785726548617624</v>
      </c>
    </row>
    <row r="24" spans="1:12" s="13" customFormat="1" ht="21" customHeight="1" x14ac:dyDescent="0.2">
      <c r="A24" s="1" t="s">
        <v>48</v>
      </c>
      <c r="B24" s="2" t="s">
        <v>49</v>
      </c>
      <c r="C24" s="3">
        <v>1040.6400000000001</v>
      </c>
      <c r="D24" s="3">
        <v>227.28</v>
      </c>
      <c r="E24" s="4">
        <f t="shared" si="0"/>
        <v>0.21840405904059038</v>
      </c>
      <c r="F24" s="4">
        <f>(D24/D6)</f>
        <v>4.0077200453079737E-4</v>
      </c>
      <c r="G24" s="3">
        <v>787.19</v>
      </c>
      <c r="H24" s="3">
        <v>326.19</v>
      </c>
      <c r="I24" s="4">
        <f t="shared" si="1"/>
        <v>0.41437264192888629</v>
      </c>
      <c r="J24" s="4">
        <f>(H24/H6)</f>
        <v>8.8135696170135312E-4</v>
      </c>
      <c r="K24" s="4">
        <f t="shared" si="2"/>
        <v>0.69677182010484684</v>
      </c>
      <c r="L24" s="4">
        <f t="shared" si="3"/>
        <v>-0.19596858288829591</v>
      </c>
    </row>
    <row r="25" spans="1:12" s="13" customFormat="1" ht="21" customHeight="1" x14ac:dyDescent="0.2">
      <c r="A25" s="1" t="s">
        <v>50</v>
      </c>
      <c r="B25" s="2" t="s">
        <v>51</v>
      </c>
      <c r="C25" s="3">
        <v>12313.7</v>
      </c>
      <c r="D25" s="3">
        <v>3539.07</v>
      </c>
      <c r="E25" s="4">
        <f t="shared" si="0"/>
        <v>0.28740914591065236</v>
      </c>
      <c r="F25" s="4">
        <f>(D25/D6)</f>
        <v>6.2405850848064456E-3</v>
      </c>
      <c r="G25" s="3">
        <v>8854.91</v>
      </c>
      <c r="H25" s="3">
        <v>4102.76</v>
      </c>
      <c r="I25" s="4">
        <f t="shared" si="1"/>
        <v>0.46333164312229036</v>
      </c>
      <c r="J25" s="4">
        <f>(H25/H6)</f>
        <v>1.1085551636131837E-2</v>
      </c>
      <c r="K25" s="4">
        <f t="shared" si="2"/>
        <v>0.8626071230098763</v>
      </c>
      <c r="L25" s="4">
        <f t="shared" si="3"/>
        <v>-0.175922497211638</v>
      </c>
    </row>
    <row r="26" spans="1:12" s="13" customFormat="1" ht="21" customHeight="1" x14ac:dyDescent="0.2">
      <c r="A26" s="5" t="s">
        <v>52</v>
      </c>
      <c r="B26" s="6" t="s">
        <v>53</v>
      </c>
      <c r="C26" s="7">
        <f>SUM(C27:C30)</f>
        <v>528242.14</v>
      </c>
      <c r="D26" s="7">
        <f>SUM(D27:D30)</f>
        <v>186522.00999999998</v>
      </c>
      <c r="E26" s="8">
        <f t="shared" si="0"/>
        <v>0.35309945170220608</v>
      </c>
      <c r="F26" s="8">
        <f>(D26/D6)</f>
        <v>0.32890179442455747</v>
      </c>
      <c r="G26" s="7">
        <f>SUM(G27:G30)</f>
        <v>113554.80000000002</v>
      </c>
      <c r="H26" s="7">
        <f>SUM(H27:H30)</f>
        <v>28025.300000000003</v>
      </c>
      <c r="I26" s="8">
        <f t="shared" si="1"/>
        <v>0.24679978301225486</v>
      </c>
      <c r="J26" s="8">
        <f>(H26/H6)</f>
        <v>7.5723637324163637E-2</v>
      </c>
      <c r="K26" s="8">
        <f t="shared" si="2"/>
        <v>6.6554866495630716</v>
      </c>
      <c r="L26" s="8">
        <f t="shared" si="3"/>
        <v>0.10629966868995122</v>
      </c>
    </row>
    <row r="27" spans="1:12" s="13" customFormat="1" ht="21" customHeight="1" x14ac:dyDescent="0.2">
      <c r="A27" s="1" t="s">
        <v>54</v>
      </c>
      <c r="B27" s="2" t="s">
        <v>55</v>
      </c>
      <c r="C27" s="3">
        <v>480437.29</v>
      </c>
      <c r="D27" s="3">
        <v>160913.66</v>
      </c>
      <c r="E27" s="4">
        <f t="shared" si="0"/>
        <v>0.33493166194489193</v>
      </c>
      <c r="F27" s="4">
        <f>(D27/D6)</f>
        <v>0.28374555647037658</v>
      </c>
      <c r="G27" s="3">
        <v>80019.22</v>
      </c>
      <c r="H27" s="3">
        <v>8589.65</v>
      </c>
      <c r="I27" s="4">
        <f t="shared" si="1"/>
        <v>0.10734483540329436</v>
      </c>
      <c r="J27" s="4">
        <f>(H27/H6)</f>
        <v>2.3209012618651791E-2</v>
      </c>
      <c r="K27" s="4">
        <f t="shared" si="2"/>
        <v>18.733436170274693</v>
      </c>
      <c r="L27" s="4">
        <f t="shared" si="3"/>
        <v>0.22758682654159756</v>
      </c>
    </row>
    <row r="28" spans="1:12" s="13" customFormat="1" ht="21" customHeight="1" x14ac:dyDescent="0.2">
      <c r="A28" s="1" t="s">
        <v>56</v>
      </c>
      <c r="B28" s="2" t="s">
        <v>57</v>
      </c>
      <c r="C28" s="3">
        <v>5521.26</v>
      </c>
      <c r="D28" s="3">
        <v>2357.3000000000002</v>
      </c>
      <c r="E28" s="4">
        <f t="shared" si="0"/>
        <v>0.42694964555192111</v>
      </c>
      <c r="F28" s="4">
        <f>(D28/D6)</f>
        <v>4.1567223085201017E-3</v>
      </c>
      <c r="G28" s="3">
        <v>3636.1</v>
      </c>
      <c r="H28" s="3">
        <v>1877</v>
      </c>
      <c r="I28" s="4">
        <f t="shared" si="1"/>
        <v>0.51621242540084156</v>
      </c>
      <c r="J28" s="4">
        <f>(H28/H6)</f>
        <v>5.0716055584580765E-3</v>
      </c>
      <c r="K28" s="4">
        <f t="shared" si="2"/>
        <v>1.2558870538092701</v>
      </c>
      <c r="L28" s="4">
        <f t="shared" si="3"/>
        <v>-8.9262779848920448E-2</v>
      </c>
    </row>
    <row r="29" spans="1:12" s="13" customFormat="1" ht="21" customHeight="1" x14ac:dyDescent="0.2">
      <c r="A29" s="1" t="s">
        <v>58</v>
      </c>
      <c r="B29" s="2" t="s">
        <v>59</v>
      </c>
      <c r="C29" s="3">
        <v>37128.1</v>
      </c>
      <c r="D29" s="3">
        <v>20441.77</v>
      </c>
      <c r="E29" s="4">
        <f t="shared" si="0"/>
        <v>0.55057409347636965</v>
      </c>
      <c r="F29" s="4">
        <f>(D29/D6)</f>
        <v>3.6045798746293198E-2</v>
      </c>
      <c r="G29" s="3">
        <v>29130.91</v>
      </c>
      <c r="H29" s="3">
        <v>17462.68</v>
      </c>
      <c r="I29" s="4">
        <f t="shared" si="1"/>
        <v>0.59945535515368387</v>
      </c>
      <c r="J29" s="4">
        <f>(H29/H6)</f>
        <v>4.7183710683843728E-2</v>
      </c>
      <c r="K29" s="4">
        <f t="shared" si="2"/>
        <v>1.170597525694796</v>
      </c>
      <c r="L29" s="14">
        <f t="shared" si="3"/>
        <v>-4.8881261677314214E-2</v>
      </c>
    </row>
    <row r="30" spans="1:12" s="13" customFormat="1" ht="21" customHeight="1" x14ac:dyDescent="0.2">
      <c r="A30" s="1" t="s">
        <v>60</v>
      </c>
      <c r="B30" s="2" t="s">
        <v>61</v>
      </c>
      <c r="C30" s="3">
        <v>5155.49</v>
      </c>
      <c r="D30" s="3">
        <v>2809.28</v>
      </c>
      <c r="E30" s="4">
        <f t="shared" si="0"/>
        <v>0.54491037709315704</v>
      </c>
      <c r="F30" s="4">
        <f>(D30/D6)</f>
        <v>4.9537168993676458E-3</v>
      </c>
      <c r="G30" s="3">
        <v>768.57</v>
      </c>
      <c r="H30" s="3">
        <v>95.97</v>
      </c>
      <c r="I30" s="4">
        <f t="shared" si="1"/>
        <v>0.1248682618369179</v>
      </c>
      <c r="J30" s="4">
        <f>(H30/H6)</f>
        <v>2.593084632100275E-4</v>
      </c>
      <c r="K30" s="4">
        <f t="shared" si="2"/>
        <v>29.272480983640722</v>
      </c>
      <c r="L30" s="14">
        <f t="shared" si="3"/>
        <v>0.42004211525623913</v>
      </c>
    </row>
    <row r="31" spans="1:12" s="13" customFormat="1" ht="21" customHeight="1" x14ac:dyDescent="0.2">
      <c r="A31" s="16" t="s">
        <v>103</v>
      </c>
      <c r="B31" s="17">
        <v>600</v>
      </c>
      <c r="C31" s="7">
        <f>SUM(C32:C32)</f>
        <v>0</v>
      </c>
      <c r="D31" s="7">
        <f>SUM(D32:D32)</f>
        <v>0</v>
      </c>
      <c r="E31" s="8" t="e">
        <f t="shared" si="0"/>
        <v>#DIV/0!</v>
      </c>
      <c r="F31" s="4">
        <f>(D31/D6)</f>
        <v>0</v>
      </c>
      <c r="G31" s="7">
        <f>SUM(G32:G32)</f>
        <v>1053.58</v>
      </c>
      <c r="H31" s="7">
        <f>SUM(H32:H32)</f>
        <v>0</v>
      </c>
      <c r="I31" s="4">
        <f t="shared" si="1"/>
        <v>0</v>
      </c>
      <c r="J31" s="4">
        <f>(H31/H7)</f>
        <v>0</v>
      </c>
      <c r="K31" s="4" t="e">
        <f t="shared" si="2"/>
        <v>#DIV/0!</v>
      </c>
      <c r="L31" s="14" t="e">
        <f t="shared" si="3"/>
        <v>#DIV/0!</v>
      </c>
    </row>
    <row r="32" spans="1:12" s="13" customFormat="1" ht="21" customHeight="1" x14ac:dyDescent="0.2">
      <c r="A32" s="1" t="s">
        <v>104</v>
      </c>
      <c r="B32" s="2">
        <v>602</v>
      </c>
      <c r="C32" s="3"/>
      <c r="D32" s="3"/>
      <c r="E32" s="8" t="e">
        <f t="shared" si="0"/>
        <v>#DIV/0!</v>
      </c>
      <c r="F32" s="4">
        <f>(D32/D6)</f>
        <v>0</v>
      </c>
      <c r="G32" s="3">
        <v>1053.58</v>
      </c>
      <c r="H32" s="3"/>
      <c r="I32" s="4">
        <f t="shared" si="1"/>
        <v>0</v>
      </c>
      <c r="J32" s="4">
        <f>(H32/H8)</f>
        <v>0</v>
      </c>
      <c r="K32" s="4" t="e">
        <f t="shared" si="2"/>
        <v>#DIV/0!</v>
      </c>
      <c r="L32" s="14" t="e">
        <f t="shared" si="3"/>
        <v>#DIV/0!</v>
      </c>
    </row>
    <row r="33" spans="1:12" s="13" customFormat="1" ht="21" customHeight="1" x14ac:dyDescent="0.2">
      <c r="A33" s="5" t="s">
        <v>62</v>
      </c>
      <c r="B33" s="6" t="s">
        <v>63</v>
      </c>
      <c r="C33" s="7">
        <f>SUM(C34:C38)</f>
        <v>410034.42999999993</v>
      </c>
      <c r="D33" s="7">
        <f>SUM(D34:D38)</f>
        <v>226725.75</v>
      </c>
      <c r="E33" s="8">
        <f t="shared" si="0"/>
        <v>0.55294320040392719</v>
      </c>
      <c r="F33" s="8">
        <f>(D33/D6)</f>
        <v>0.3997946731179533</v>
      </c>
      <c r="G33" s="7">
        <f>SUM(G34:G38)</f>
        <v>347081.16000000003</v>
      </c>
      <c r="H33" s="7">
        <f>SUM(H34:H38)</f>
        <v>210857.81</v>
      </c>
      <c r="I33" s="8">
        <f t="shared" si="1"/>
        <v>0.60751730229321577</v>
      </c>
      <c r="J33" s="8">
        <f>(H33/H6)</f>
        <v>0.56973236080996104</v>
      </c>
      <c r="K33" s="8">
        <f t="shared" si="2"/>
        <v>1.0752542198934913</v>
      </c>
      <c r="L33" s="15">
        <f t="shared" si="3"/>
        <v>-5.4574101889288573E-2</v>
      </c>
    </row>
    <row r="34" spans="1:12" s="13" customFormat="1" ht="21" customHeight="1" x14ac:dyDescent="0.2">
      <c r="A34" s="1" t="s">
        <v>64</v>
      </c>
      <c r="B34" s="2" t="s">
        <v>65</v>
      </c>
      <c r="C34" s="3">
        <v>113042.31</v>
      </c>
      <c r="D34" s="3">
        <v>66278.92</v>
      </c>
      <c r="E34" s="4">
        <f t="shared" ref="E34:E53" si="7">(D34/C34)</f>
        <v>0.58631958246430027</v>
      </c>
      <c r="F34" s="4">
        <f>(D34/D6)</f>
        <v>0.11687229684326098</v>
      </c>
      <c r="G34" s="3">
        <v>104359.67999999999</v>
      </c>
      <c r="H34" s="3">
        <v>63491.88</v>
      </c>
      <c r="I34" s="4">
        <f t="shared" ref="I34:I53" si="8">(H34/G34)</f>
        <v>0.60839473635794972</v>
      </c>
      <c r="J34" s="4">
        <f>(H34/H6)</f>
        <v>0.17155342116406666</v>
      </c>
      <c r="K34" s="4">
        <f t="shared" ref="K34:K53" si="9">(D34/H34)</f>
        <v>1.0438960068594598</v>
      </c>
      <c r="L34" s="14">
        <f t="shared" ref="L34:L53" si="10">(E34-I34)</f>
        <v>-2.2075153893649446E-2</v>
      </c>
    </row>
    <row r="35" spans="1:12" s="13" customFormat="1" ht="21" customHeight="1" x14ac:dyDescent="0.2">
      <c r="A35" s="1" t="s">
        <v>66</v>
      </c>
      <c r="B35" s="2" t="s">
        <v>67</v>
      </c>
      <c r="C35" s="3">
        <v>212850.27</v>
      </c>
      <c r="D35" s="3">
        <v>124422.95</v>
      </c>
      <c r="E35" s="4">
        <f t="shared" si="7"/>
        <v>0.58455622348987391</v>
      </c>
      <c r="F35" s="4">
        <f>(D35/D6)</f>
        <v>0.21940001355656094</v>
      </c>
      <c r="G35" s="3">
        <v>192882.25</v>
      </c>
      <c r="H35" s="3">
        <v>119182.59</v>
      </c>
      <c r="I35" s="4">
        <f t="shared" si="8"/>
        <v>0.61790335813689434</v>
      </c>
      <c r="J35" s="4">
        <f>(H35/H6)</f>
        <v>0.32202828232042086</v>
      </c>
      <c r="K35" s="4">
        <f t="shared" si="9"/>
        <v>1.043969173685519</v>
      </c>
      <c r="L35" s="14">
        <f t="shared" si="10"/>
        <v>-3.3347134647020438E-2</v>
      </c>
    </row>
    <row r="36" spans="1:12" s="13" customFormat="1" ht="21" customHeight="1" x14ac:dyDescent="0.2">
      <c r="A36" s="1" t="s">
        <v>102</v>
      </c>
      <c r="B36" s="2">
        <v>703</v>
      </c>
      <c r="C36" s="3">
        <v>49192.94</v>
      </c>
      <c r="D36" s="3">
        <v>17178.939999999999</v>
      </c>
      <c r="E36" s="4">
        <f t="shared" si="7"/>
        <v>0.34921555816749311</v>
      </c>
      <c r="F36" s="4">
        <f>(D36/D7)</f>
        <v>0.34072265824499542</v>
      </c>
      <c r="G36" s="3">
        <v>15676.13</v>
      </c>
      <c r="H36" s="3">
        <v>9781.68</v>
      </c>
      <c r="I36" s="4">
        <f t="shared" si="8"/>
        <v>0.62398563931276407</v>
      </c>
      <c r="J36" s="4">
        <f>(H36/H7)</f>
        <v>0.21888109212304374</v>
      </c>
      <c r="K36" s="4">
        <f t="shared" si="9"/>
        <v>1.7562361475738317</v>
      </c>
      <c r="L36" s="14">
        <f t="shared" si="10"/>
        <v>-0.27477008114527096</v>
      </c>
    </row>
    <row r="37" spans="1:12" s="13" customFormat="1" ht="21" customHeight="1" x14ac:dyDescent="0.2">
      <c r="A37" s="1" t="s">
        <v>68</v>
      </c>
      <c r="B37" s="2" t="s">
        <v>69</v>
      </c>
      <c r="C37" s="3">
        <v>8402.0499999999993</v>
      </c>
      <c r="D37" s="3">
        <v>5390.89</v>
      </c>
      <c r="E37" s="4">
        <f t="shared" si="7"/>
        <v>0.6416160341821342</v>
      </c>
      <c r="F37" s="4">
        <f>(D37/D6)</f>
        <v>9.5059740914512064E-3</v>
      </c>
      <c r="G37" s="3">
        <v>8545.4</v>
      </c>
      <c r="H37" s="3">
        <v>6157.53</v>
      </c>
      <c r="I37" s="4">
        <f t="shared" si="8"/>
        <v>0.72056662063800403</v>
      </c>
      <c r="J37" s="4">
        <f>(H37/H6)</f>
        <v>1.6637487146708766E-2</v>
      </c>
      <c r="K37" s="4">
        <f t="shared" si="9"/>
        <v>0.8754955314874634</v>
      </c>
      <c r="L37" s="4">
        <f t="shared" si="10"/>
        <v>-7.8950586455869831E-2</v>
      </c>
    </row>
    <row r="38" spans="1:12" s="13" customFormat="1" ht="21" customHeight="1" x14ac:dyDescent="0.2">
      <c r="A38" s="1" t="s">
        <v>70</v>
      </c>
      <c r="B38" s="2" t="s">
        <v>71</v>
      </c>
      <c r="C38" s="3">
        <v>26546.86</v>
      </c>
      <c r="D38" s="3">
        <v>13454.05</v>
      </c>
      <c r="E38" s="4">
        <f t="shared" si="7"/>
        <v>0.50680381785265749</v>
      </c>
      <c r="F38" s="4">
        <f>(D38/D6)</f>
        <v>2.3724069815019243E-2</v>
      </c>
      <c r="G38" s="3">
        <v>25617.7</v>
      </c>
      <c r="H38" s="3">
        <v>12244.13</v>
      </c>
      <c r="I38" s="4">
        <f t="shared" si="8"/>
        <v>0.47795586645171106</v>
      </c>
      <c r="J38" s="4">
        <f>(H38/H6)</f>
        <v>3.3083323263976172E-2</v>
      </c>
      <c r="K38" s="4">
        <f t="shared" si="9"/>
        <v>1.0988163307642111</v>
      </c>
      <c r="L38" s="14">
        <f t="shared" si="10"/>
        <v>2.8847951400946426E-2</v>
      </c>
    </row>
    <row r="39" spans="1:12" s="13" customFormat="1" ht="21" customHeight="1" x14ac:dyDescent="0.2">
      <c r="A39" s="5" t="s">
        <v>72</v>
      </c>
      <c r="B39" s="6" t="s">
        <v>73</v>
      </c>
      <c r="C39" s="7">
        <f>SUM(C40:C42)</f>
        <v>77752.61</v>
      </c>
      <c r="D39" s="7">
        <f>SUM(D40:D42)</f>
        <v>48015.76</v>
      </c>
      <c r="E39" s="8">
        <f t="shared" si="7"/>
        <v>0.61754531455600015</v>
      </c>
      <c r="F39" s="8">
        <f>(D39/D6)</f>
        <v>8.4668129110655049E-2</v>
      </c>
      <c r="G39" s="7">
        <f>SUM(G40:G42)</f>
        <v>79461.049999999988</v>
      </c>
      <c r="H39" s="7">
        <f>SUM(H40:H42)</f>
        <v>48204.33</v>
      </c>
      <c r="I39" s="8">
        <f t="shared" si="8"/>
        <v>0.60664098951624734</v>
      </c>
      <c r="J39" s="8">
        <f>(H39/H6)</f>
        <v>0.13024685560455376</v>
      </c>
      <c r="K39" s="8">
        <f t="shared" si="9"/>
        <v>0.99608811075685522</v>
      </c>
      <c r="L39" s="15">
        <f t="shared" si="10"/>
        <v>1.0904325039752805E-2</v>
      </c>
    </row>
    <row r="40" spans="1:12" s="13" customFormat="1" ht="21" customHeight="1" x14ac:dyDescent="0.2">
      <c r="A40" s="1" t="s">
        <v>74</v>
      </c>
      <c r="B40" s="2" t="s">
        <v>75</v>
      </c>
      <c r="C40" s="3">
        <v>56113.919999999998</v>
      </c>
      <c r="D40" s="3">
        <v>34208.36</v>
      </c>
      <c r="E40" s="4">
        <f t="shared" si="7"/>
        <v>0.60962342320764618</v>
      </c>
      <c r="F40" s="4">
        <f>(D40/D6)</f>
        <v>6.032098296775408E-2</v>
      </c>
      <c r="G40" s="3">
        <v>54858.45</v>
      </c>
      <c r="H40" s="3">
        <v>34132.49</v>
      </c>
      <c r="I40" s="4">
        <f t="shared" si="8"/>
        <v>0.62219202328902845</v>
      </c>
      <c r="J40" s="4">
        <f>(H40/H6)</f>
        <v>9.2225107090045125E-2</v>
      </c>
      <c r="K40" s="4">
        <f t="shared" si="9"/>
        <v>1.0022228088252572</v>
      </c>
      <c r="L40" s="14">
        <f t="shared" si="10"/>
        <v>-1.2568600081382275E-2</v>
      </c>
    </row>
    <row r="41" spans="1:12" s="13" customFormat="1" ht="21" customHeight="1" x14ac:dyDescent="0.2">
      <c r="A41" s="1" t="s">
        <v>76</v>
      </c>
      <c r="B41" s="2" t="s">
        <v>77</v>
      </c>
      <c r="C41" s="3">
        <v>324.12</v>
      </c>
      <c r="D41" s="3">
        <v>160.57</v>
      </c>
      <c r="E41" s="4">
        <f t="shared" si="7"/>
        <v>0.49540293718375905</v>
      </c>
      <c r="F41" s="4">
        <f>(D41/D6)</f>
        <v>2.8313956691090344E-4</v>
      </c>
      <c r="G41" s="3">
        <v>394.5</v>
      </c>
      <c r="H41" s="3">
        <v>175.69</v>
      </c>
      <c r="I41" s="4">
        <f t="shared" si="8"/>
        <v>0.44534854245880862</v>
      </c>
      <c r="J41" s="4">
        <f>(H41/H6)</f>
        <v>4.747098457994136E-4</v>
      </c>
      <c r="K41" s="4">
        <f t="shared" si="9"/>
        <v>0.91393932494735042</v>
      </c>
      <c r="L41" s="14">
        <f t="shared" si="10"/>
        <v>5.0054394724950435E-2</v>
      </c>
    </row>
    <row r="42" spans="1:12" s="13" customFormat="1" ht="21" customHeight="1" x14ac:dyDescent="0.2">
      <c r="A42" s="1" t="s">
        <v>78</v>
      </c>
      <c r="B42" s="2" t="s">
        <v>79</v>
      </c>
      <c r="C42" s="3">
        <v>21314.57</v>
      </c>
      <c r="D42" s="3">
        <v>13646.83</v>
      </c>
      <c r="E42" s="4">
        <f t="shared" si="7"/>
        <v>0.64025828341833779</v>
      </c>
      <c r="F42" s="4">
        <f>(D42/D6)</f>
        <v>2.406400657599006E-2</v>
      </c>
      <c r="G42" s="3">
        <v>24208.1</v>
      </c>
      <c r="H42" s="3">
        <v>13896.15</v>
      </c>
      <c r="I42" s="4">
        <f t="shared" si="8"/>
        <v>0.57402894072645105</v>
      </c>
      <c r="J42" s="4">
        <f>(H42/H6)</f>
        <v>3.7547038668709211E-2</v>
      </c>
      <c r="K42" s="4">
        <f t="shared" si="9"/>
        <v>0.98205833989990032</v>
      </c>
      <c r="L42" s="14">
        <f t="shared" si="10"/>
        <v>6.6229342691886739E-2</v>
      </c>
    </row>
    <row r="43" spans="1:12" s="13" customFormat="1" ht="21" customHeight="1" x14ac:dyDescent="0.2">
      <c r="A43" s="5" t="s">
        <v>80</v>
      </c>
      <c r="B43" s="6" t="s">
        <v>81</v>
      </c>
      <c r="C43" s="7">
        <f>SUM(C44:C47)</f>
        <v>33483.380000000005</v>
      </c>
      <c r="D43" s="7">
        <f>SUM(D44:D47)</f>
        <v>8005.87</v>
      </c>
      <c r="E43" s="8">
        <f t="shared" si="7"/>
        <v>0.23909981608786207</v>
      </c>
      <c r="F43" s="8">
        <f>(D43/D6)</f>
        <v>1.4117073952450609E-2</v>
      </c>
      <c r="G43" s="7">
        <f>SUM(G44:G47)</f>
        <v>22672.089999999997</v>
      </c>
      <c r="H43" s="7">
        <f>SUM(H44:H47)</f>
        <v>6112.91</v>
      </c>
      <c r="I43" s="8">
        <f t="shared" si="8"/>
        <v>0.26962269468760935</v>
      </c>
      <c r="J43" s="8">
        <f>(H43/H6)</f>
        <v>1.6516925058259968E-2</v>
      </c>
      <c r="K43" s="8">
        <f t="shared" si="9"/>
        <v>1.3096659365179595</v>
      </c>
      <c r="L43" s="8">
        <f t="shared" si="10"/>
        <v>-3.0522878599747283E-2</v>
      </c>
    </row>
    <row r="44" spans="1:12" s="13" customFormat="1" ht="21" customHeight="1" x14ac:dyDescent="0.2">
      <c r="A44" s="1" t="s">
        <v>82</v>
      </c>
      <c r="B44" s="2" t="s">
        <v>83</v>
      </c>
      <c r="C44" s="3">
        <v>4825.18</v>
      </c>
      <c r="D44" s="3">
        <v>2826.69</v>
      </c>
      <c r="E44" s="4">
        <f t="shared" si="7"/>
        <v>0.58582063259816208</v>
      </c>
      <c r="F44" s="4">
        <f>(D44/D6)</f>
        <v>4.9844166556105227E-3</v>
      </c>
      <c r="G44" s="3">
        <v>7626.25</v>
      </c>
      <c r="H44" s="3">
        <v>2814.11</v>
      </c>
      <c r="I44" s="4">
        <f t="shared" si="8"/>
        <v>0.36900311424356663</v>
      </c>
      <c r="J44" s="4">
        <f>(H44/H6)</f>
        <v>7.60365259356018E-3</v>
      </c>
      <c r="K44" s="4">
        <f t="shared" si="9"/>
        <v>1.0044703298733879</v>
      </c>
      <c r="L44" s="4">
        <f t="shared" si="10"/>
        <v>0.21681751835459545</v>
      </c>
    </row>
    <row r="45" spans="1:12" s="13" customFormat="1" ht="21" customHeight="1" x14ac:dyDescent="0.2">
      <c r="A45" s="1" t="s">
        <v>84</v>
      </c>
      <c r="B45" s="2" t="s">
        <v>85</v>
      </c>
      <c r="C45" s="3">
        <v>3875.09</v>
      </c>
      <c r="D45" s="3">
        <v>1914.94</v>
      </c>
      <c r="E45" s="4">
        <f t="shared" si="7"/>
        <v>0.49416658709862221</v>
      </c>
      <c r="F45" s="4">
        <f>(D45/D6)</f>
        <v>3.3766910522536305E-3</v>
      </c>
      <c r="G45" s="3">
        <v>455.6</v>
      </c>
      <c r="H45" s="3">
        <v>286.85000000000002</v>
      </c>
      <c r="I45" s="4">
        <f t="shared" si="8"/>
        <v>0.62960930640913082</v>
      </c>
      <c r="J45" s="4">
        <f>(H45/H6)</f>
        <v>7.7506129698652062E-4</v>
      </c>
      <c r="K45" s="4">
        <f t="shared" si="9"/>
        <v>6.6757538783336239</v>
      </c>
      <c r="L45" s="4">
        <f t="shared" si="10"/>
        <v>-0.13544271931050861</v>
      </c>
    </row>
    <row r="46" spans="1:12" s="13" customFormat="1" ht="21" customHeight="1" x14ac:dyDescent="0.2">
      <c r="A46" s="1" t="s">
        <v>86</v>
      </c>
      <c r="B46" s="2" t="s">
        <v>87</v>
      </c>
      <c r="C46" s="3">
        <v>24183.61</v>
      </c>
      <c r="D46" s="3">
        <v>2963.1</v>
      </c>
      <c r="E46" s="4">
        <f t="shared" si="7"/>
        <v>0.12252513169043</v>
      </c>
      <c r="F46" s="4">
        <f>(D46/D6)</f>
        <v>5.2249539186255082E-3</v>
      </c>
      <c r="G46" s="3">
        <v>14011.14</v>
      </c>
      <c r="H46" s="3">
        <v>2720.34</v>
      </c>
      <c r="I46" s="4">
        <f t="shared" si="8"/>
        <v>0.19415550768888187</v>
      </c>
      <c r="J46" s="4">
        <f>(H46/H6)</f>
        <v>7.3502884735726394E-3</v>
      </c>
      <c r="K46" s="4">
        <f t="shared" si="9"/>
        <v>1.0892388451443569</v>
      </c>
      <c r="L46" s="14">
        <f t="shared" si="10"/>
        <v>-7.1630375998451873E-2</v>
      </c>
    </row>
    <row r="47" spans="1:12" s="13" customFormat="1" ht="21" customHeight="1" x14ac:dyDescent="0.2">
      <c r="A47" s="1" t="s">
        <v>88</v>
      </c>
      <c r="B47" s="2" t="s">
        <v>89</v>
      </c>
      <c r="C47" s="3">
        <v>599.5</v>
      </c>
      <c r="D47" s="3">
        <v>301.14</v>
      </c>
      <c r="E47" s="4">
        <f t="shared" si="7"/>
        <v>0.5023185988323603</v>
      </c>
      <c r="F47" s="4">
        <f>(D47/D6)</f>
        <v>5.3101232596094821E-4</v>
      </c>
      <c r="G47" s="3">
        <v>579.1</v>
      </c>
      <c r="H47" s="3">
        <v>291.61</v>
      </c>
      <c r="I47" s="4">
        <f t="shared" si="8"/>
        <v>0.50355724399930923</v>
      </c>
      <c r="J47" s="4">
        <f>(H47/H6)</f>
        <v>7.8792269414062848E-4</v>
      </c>
      <c r="K47" s="4">
        <f t="shared" si="9"/>
        <v>1.0326806350948183</v>
      </c>
      <c r="L47" s="14">
        <f t="shared" si="10"/>
        <v>-1.2386451669489373E-3</v>
      </c>
    </row>
    <row r="48" spans="1:12" s="13" customFormat="1" ht="21" customHeight="1" x14ac:dyDescent="0.2">
      <c r="A48" s="5" t="s">
        <v>90</v>
      </c>
      <c r="B48" s="6" t="s">
        <v>91</v>
      </c>
      <c r="C48" s="7">
        <f>SUM(C49:C49)</f>
        <v>2645.62</v>
      </c>
      <c r="D48" s="7">
        <f>SUM(D49:D49)</f>
        <v>2500.0500000000002</v>
      </c>
      <c r="E48" s="8">
        <f t="shared" si="7"/>
        <v>0.94497698082113091</v>
      </c>
      <c r="F48" s="8">
        <f>(D48/D6)</f>
        <v>4.4084391496269802E-3</v>
      </c>
      <c r="G48" s="7">
        <f>SUM(G49:G49)</f>
        <v>2543.88</v>
      </c>
      <c r="H48" s="7">
        <f>SUM(H49:H49)</f>
        <v>2267.25</v>
      </c>
      <c r="I48" s="8">
        <f t="shared" si="8"/>
        <v>0.89125666305014384</v>
      </c>
      <c r="J48" s="8">
        <f>(H48/H6)</f>
        <v>6.1260509869014773E-3</v>
      </c>
      <c r="K48" s="8">
        <f t="shared" si="9"/>
        <v>1.1026794574925571</v>
      </c>
      <c r="L48" s="15">
        <f t="shared" si="10"/>
        <v>5.3720317770987069E-2</v>
      </c>
    </row>
    <row r="49" spans="1:12" s="13" customFormat="1" ht="21" customHeight="1" x14ac:dyDescent="0.2">
      <c r="A49" s="1" t="s">
        <v>92</v>
      </c>
      <c r="B49" s="2" t="s">
        <v>93</v>
      </c>
      <c r="C49" s="3">
        <v>2645.62</v>
      </c>
      <c r="D49" s="3">
        <v>2500.0500000000002</v>
      </c>
      <c r="E49" s="4">
        <f t="shared" si="7"/>
        <v>0.94497698082113091</v>
      </c>
      <c r="F49" s="4">
        <f>(D49/D6)</f>
        <v>4.4084391496269802E-3</v>
      </c>
      <c r="G49" s="3">
        <v>2543.88</v>
      </c>
      <c r="H49" s="3">
        <v>2267.25</v>
      </c>
      <c r="I49" s="4">
        <f t="shared" si="8"/>
        <v>0.89125666305014384</v>
      </c>
      <c r="J49" s="4">
        <f>(H49/H6)</f>
        <v>6.1260509869014773E-3</v>
      </c>
      <c r="K49" s="4">
        <f t="shared" si="9"/>
        <v>1.1026794574925571</v>
      </c>
      <c r="L49" s="4">
        <f t="shared" si="10"/>
        <v>5.3720317770987069E-2</v>
      </c>
    </row>
    <row r="50" spans="1:12" s="13" customFormat="1" ht="21" customHeight="1" x14ac:dyDescent="0.2">
      <c r="A50" s="5" t="s">
        <v>94</v>
      </c>
      <c r="B50" s="6" t="s">
        <v>95</v>
      </c>
      <c r="C50" s="7">
        <f>SUM(C51:C51)</f>
        <v>2464.88</v>
      </c>
      <c r="D50" s="7">
        <f>SUM(D51:D51)</f>
        <v>1494.63</v>
      </c>
      <c r="E50" s="8">
        <f t="shared" si="7"/>
        <v>0.60637028983155372</v>
      </c>
      <c r="F50" s="8">
        <f>(D50/D6)</f>
        <v>2.635541451653756E-3</v>
      </c>
      <c r="G50" s="7">
        <f>SUM(G51:G51)</f>
        <v>3037.61</v>
      </c>
      <c r="H50" s="7">
        <f>SUM(H51:H51)</f>
        <v>1401.89</v>
      </c>
      <c r="I50" s="8">
        <f t="shared" si="8"/>
        <v>0.46151085886601639</v>
      </c>
      <c r="J50" s="8">
        <f>(H50/H6)</f>
        <v>3.7878706000782059E-3</v>
      </c>
      <c r="K50" s="8">
        <f t="shared" si="9"/>
        <v>1.066153549850559</v>
      </c>
      <c r="L50" s="15">
        <f t="shared" si="10"/>
        <v>0.14485943096553733</v>
      </c>
    </row>
    <row r="51" spans="1:12" s="13" customFormat="1" ht="21" customHeight="1" x14ac:dyDescent="0.2">
      <c r="A51" s="1" t="s">
        <v>96</v>
      </c>
      <c r="B51" s="2" t="s">
        <v>97</v>
      </c>
      <c r="C51" s="3">
        <v>2464.88</v>
      </c>
      <c r="D51" s="3">
        <v>1494.63</v>
      </c>
      <c r="E51" s="4">
        <f t="shared" si="7"/>
        <v>0.60637028983155372</v>
      </c>
      <c r="F51" s="4">
        <f>(D51/D6)</f>
        <v>2.635541451653756E-3</v>
      </c>
      <c r="G51" s="3">
        <v>3037.61</v>
      </c>
      <c r="H51" s="3">
        <v>1401.89</v>
      </c>
      <c r="I51" s="4">
        <f t="shared" si="8"/>
        <v>0.46151085886601639</v>
      </c>
      <c r="J51" s="4">
        <f>(H51/H6)</f>
        <v>3.7878706000782059E-3</v>
      </c>
      <c r="K51" s="4">
        <f t="shared" si="9"/>
        <v>1.066153549850559</v>
      </c>
      <c r="L51" s="4">
        <f t="shared" si="10"/>
        <v>0.14485943096553733</v>
      </c>
    </row>
    <row r="52" spans="1:12" s="13" customFormat="1" ht="41.1" customHeight="1" x14ac:dyDescent="0.2">
      <c r="A52" s="5" t="s">
        <v>98</v>
      </c>
      <c r="B52" s="6" t="s">
        <v>99</v>
      </c>
      <c r="C52" s="7">
        <f>SUM(C53:C53)</f>
        <v>4.8</v>
      </c>
      <c r="D52" s="7">
        <f>SUM(D53:D53)</f>
        <v>2.44</v>
      </c>
      <c r="E52" s="8">
        <f t="shared" si="7"/>
        <v>0.5083333333333333</v>
      </c>
      <c r="F52" s="8">
        <f>(D52/D6)</f>
        <v>4.3025505590247512E-6</v>
      </c>
      <c r="G52" s="7">
        <f>SUM(G53:G53)</f>
        <v>8</v>
      </c>
      <c r="H52" s="7">
        <f>SUM(H53:H53)</f>
        <v>3.48</v>
      </c>
      <c r="I52" s="8">
        <f t="shared" si="8"/>
        <v>0.435</v>
      </c>
      <c r="J52" s="8">
        <f>(H52/H6)</f>
        <v>9.4028701882973391E-6</v>
      </c>
      <c r="K52" s="8">
        <f t="shared" si="9"/>
        <v>0.70114942528735635</v>
      </c>
      <c r="L52" s="8">
        <f t="shared" si="10"/>
        <v>7.3333333333333306E-2</v>
      </c>
    </row>
    <row r="53" spans="1:12" s="13" customFormat="1" ht="21" customHeight="1" x14ac:dyDescent="0.2">
      <c r="A53" s="1" t="s">
        <v>100</v>
      </c>
      <c r="B53" s="2" t="s">
        <v>101</v>
      </c>
      <c r="C53" s="3">
        <v>4.8</v>
      </c>
      <c r="D53" s="3">
        <v>2.44</v>
      </c>
      <c r="E53" s="4">
        <f t="shared" si="7"/>
        <v>0.5083333333333333</v>
      </c>
      <c r="F53" s="4">
        <f>(D53/D6)</f>
        <v>4.3025505590247512E-6</v>
      </c>
      <c r="G53" s="3">
        <v>8</v>
      </c>
      <c r="H53" s="3">
        <v>3.48</v>
      </c>
      <c r="I53" s="4">
        <f t="shared" si="8"/>
        <v>0.435</v>
      </c>
      <c r="J53" s="4">
        <f>(H53/H6)</f>
        <v>9.4028701882973391E-6</v>
      </c>
      <c r="K53" s="4">
        <f t="shared" si="9"/>
        <v>0.70114942528735635</v>
      </c>
      <c r="L53" s="4">
        <f t="shared" si="10"/>
        <v>7.3333333333333306E-2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2018-08-14T06:47:56Z</cp:lastPrinted>
  <dcterms:created xsi:type="dcterms:W3CDTF">2017-03-10T06:35:34Z</dcterms:created>
  <dcterms:modified xsi:type="dcterms:W3CDTF">2022-09-26T13:21:03Z</dcterms:modified>
</cp:coreProperties>
</file>