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2\июн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Таблица!$C$6:$L$53</definedName>
  </definedNames>
  <calcPr calcId="162913"/>
</workbook>
</file>

<file path=xl/calcChain.xml><?xml version="1.0" encoding="utf-8"?>
<calcChain xmlns="http://schemas.openxmlformats.org/spreadsheetml/2006/main">
  <c r="K32" i="1" l="1"/>
  <c r="J36" i="1"/>
  <c r="J32" i="1"/>
  <c r="I36" i="1"/>
  <c r="I32" i="1"/>
  <c r="H31" i="1"/>
  <c r="G31" i="1"/>
  <c r="D31" i="1"/>
  <c r="K31" i="1" s="1"/>
  <c r="C31" i="1"/>
  <c r="E32" i="1"/>
  <c r="I31" i="1" l="1"/>
  <c r="L32" i="1"/>
  <c r="E31" i="1"/>
  <c r="K36" i="1"/>
  <c r="E36" i="1"/>
  <c r="L36" i="1" s="1"/>
  <c r="H52" i="1"/>
  <c r="H50" i="1"/>
  <c r="H48" i="1"/>
  <c r="H43" i="1"/>
  <c r="H39" i="1"/>
  <c r="H33" i="1"/>
  <c r="H26" i="1"/>
  <c r="H20" i="1"/>
  <c r="H17" i="1"/>
  <c r="H15" i="1"/>
  <c r="H7" i="1"/>
  <c r="H6" i="1" s="1"/>
  <c r="G52" i="1"/>
  <c r="G50" i="1"/>
  <c r="G48" i="1"/>
  <c r="G43" i="1"/>
  <c r="G39" i="1"/>
  <c r="G33" i="1"/>
  <c r="G26" i="1"/>
  <c r="G20" i="1"/>
  <c r="G17" i="1"/>
  <c r="G15" i="1"/>
  <c r="G7" i="1"/>
  <c r="D52" i="1"/>
  <c r="D50" i="1"/>
  <c r="D48" i="1"/>
  <c r="D43" i="1"/>
  <c r="D39" i="1"/>
  <c r="D33" i="1"/>
  <c r="D26" i="1"/>
  <c r="D20" i="1"/>
  <c r="D17" i="1"/>
  <c r="D15" i="1"/>
  <c r="D7" i="1"/>
  <c r="C52" i="1"/>
  <c r="C50" i="1"/>
  <c r="C48" i="1"/>
  <c r="C43" i="1"/>
  <c r="C39" i="1"/>
  <c r="C33" i="1"/>
  <c r="C26" i="1"/>
  <c r="C20" i="1"/>
  <c r="C17" i="1"/>
  <c r="C15" i="1"/>
  <c r="C7" i="1"/>
  <c r="E53" i="1"/>
  <c r="E51" i="1"/>
  <c r="E49" i="1"/>
  <c r="E47" i="1"/>
  <c r="E46" i="1"/>
  <c r="E45" i="1"/>
  <c r="E44" i="1"/>
  <c r="E42" i="1"/>
  <c r="E41" i="1"/>
  <c r="E40" i="1"/>
  <c r="E38" i="1"/>
  <c r="E37" i="1"/>
  <c r="E35" i="1"/>
  <c r="E34" i="1"/>
  <c r="E30" i="1"/>
  <c r="E29" i="1"/>
  <c r="E28" i="1"/>
  <c r="E27" i="1"/>
  <c r="E25" i="1"/>
  <c r="E24" i="1"/>
  <c r="E23" i="1"/>
  <c r="E22" i="1"/>
  <c r="E21" i="1"/>
  <c r="E19" i="1"/>
  <c r="E18" i="1"/>
  <c r="E16" i="1"/>
  <c r="E14" i="1"/>
  <c r="E13" i="1"/>
  <c r="E12" i="1"/>
  <c r="E11" i="1"/>
  <c r="E10" i="1"/>
  <c r="E9" i="1"/>
  <c r="E8" i="1"/>
  <c r="I53" i="1"/>
  <c r="I51" i="1"/>
  <c r="I49" i="1"/>
  <c r="I47" i="1"/>
  <c r="I46" i="1"/>
  <c r="I45" i="1"/>
  <c r="I44" i="1"/>
  <c r="I42" i="1"/>
  <c r="I41" i="1"/>
  <c r="I40" i="1"/>
  <c r="I38" i="1"/>
  <c r="I37" i="1"/>
  <c r="I35" i="1"/>
  <c r="I34" i="1"/>
  <c r="I30" i="1"/>
  <c r="I29" i="1"/>
  <c r="I28" i="1"/>
  <c r="I27" i="1"/>
  <c r="I25" i="1"/>
  <c r="I24" i="1"/>
  <c r="I23" i="1"/>
  <c r="I22" i="1"/>
  <c r="I21" i="1"/>
  <c r="I19" i="1"/>
  <c r="I18" i="1"/>
  <c r="I16" i="1"/>
  <c r="I14" i="1"/>
  <c r="I13" i="1"/>
  <c r="I12" i="1"/>
  <c r="I11" i="1"/>
  <c r="I10" i="1"/>
  <c r="I9" i="1"/>
  <c r="I8" i="1"/>
  <c r="K53" i="1"/>
  <c r="K51" i="1"/>
  <c r="K49" i="1"/>
  <c r="K47" i="1"/>
  <c r="K46" i="1"/>
  <c r="K45" i="1"/>
  <c r="K44" i="1"/>
  <c r="K42" i="1"/>
  <c r="K41" i="1"/>
  <c r="K40" i="1"/>
  <c r="K38" i="1"/>
  <c r="K37" i="1"/>
  <c r="K35" i="1"/>
  <c r="K34" i="1"/>
  <c r="K30" i="1"/>
  <c r="K29" i="1"/>
  <c r="K28" i="1"/>
  <c r="K27" i="1"/>
  <c r="K25" i="1"/>
  <c r="K24" i="1"/>
  <c r="K23" i="1"/>
  <c r="K22" i="1"/>
  <c r="K21" i="1"/>
  <c r="K19" i="1"/>
  <c r="K18" i="1"/>
  <c r="K16" i="1"/>
  <c r="K14" i="1"/>
  <c r="K13" i="1"/>
  <c r="K12" i="1"/>
  <c r="K11" i="1"/>
  <c r="K10" i="1"/>
  <c r="K9" i="1"/>
  <c r="K8" i="1"/>
  <c r="G6" i="1" l="1"/>
  <c r="L31" i="1"/>
  <c r="D6" i="1"/>
  <c r="C6" i="1"/>
  <c r="J52" i="1"/>
  <c r="J31" i="1"/>
  <c r="L9" i="1"/>
  <c r="L16" i="1"/>
  <c r="L42" i="1"/>
  <c r="L29" i="1"/>
  <c r="L21" i="1"/>
  <c r="L24" i="1"/>
  <c r="K52" i="1"/>
  <c r="L38" i="1"/>
  <c r="L19" i="1"/>
  <c r="L53" i="1"/>
  <c r="L46" i="1"/>
  <c r="L41" i="1"/>
  <c r="L28" i="1"/>
  <c r="L13" i="1"/>
  <c r="L11" i="1"/>
  <c r="L14" i="1"/>
  <c r="L10" i="1"/>
  <c r="L47" i="1"/>
  <c r="L51" i="1"/>
  <c r="L49" i="1"/>
  <c r="L45" i="1"/>
  <c r="L44" i="1"/>
  <c r="L40" i="1"/>
  <c r="L37" i="1"/>
  <c r="L34" i="1"/>
  <c r="L30" i="1"/>
  <c r="L27" i="1"/>
  <c r="L25" i="1"/>
  <c r="L23" i="1"/>
  <c r="E52" i="1"/>
  <c r="K15" i="1"/>
  <c r="K7" i="1"/>
  <c r="E26" i="1"/>
  <c r="E15" i="1"/>
  <c r="I52" i="1"/>
  <c r="I50" i="1"/>
  <c r="K50" i="1"/>
  <c r="E50" i="1"/>
  <c r="I48" i="1"/>
  <c r="K48" i="1"/>
  <c r="E48" i="1"/>
  <c r="I43" i="1"/>
  <c r="K43" i="1"/>
  <c r="E43" i="1"/>
  <c r="I39" i="1"/>
  <c r="K39" i="1"/>
  <c r="E39" i="1"/>
  <c r="I33" i="1"/>
  <c r="K33" i="1"/>
  <c r="E33" i="1"/>
  <c r="I26" i="1"/>
  <c r="K26" i="1"/>
  <c r="I20" i="1"/>
  <c r="K20" i="1"/>
  <c r="E20" i="1"/>
  <c r="I17" i="1"/>
  <c r="K17" i="1"/>
  <c r="E17" i="1"/>
  <c r="I15" i="1"/>
  <c r="I7" i="1"/>
  <c r="E7" i="1"/>
  <c r="L35" i="1"/>
  <c r="L22" i="1"/>
  <c r="L18" i="1"/>
  <c r="L12" i="1"/>
  <c r="L8" i="1"/>
  <c r="F32" i="1" l="1"/>
  <c r="F36" i="1"/>
  <c r="F31" i="1"/>
  <c r="F27" i="1"/>
  <c r="F46" i="1"/>
  <c r="L15" i="1"/>
  <c r="F16" i="1"/>
  <c r="F26" i="1"/>
  <c r="J23" i="1"/>
  <c r="J25" i="1"/>
  <c r="J40" i="1"/>
  <c r="J46" i="1"/>
  <c r="J18" i="1"/>
  <c r="J50" i="1"/>
  <c r="J37" i="1"/>
  <c r="J24" i="1"/>
  <c r="J49" i="1"/>
  <c r="J51" i="1"/>
  <c r="J39" i="1"/>
  <c r="J44" i="1"/>
  <c r="J53" i="1"/>
  <c r="J8" i="1"/>
  <c r="J9" i="1"/>
  <c r="J28" i="1"/>
  <c r="J30" i="1"/>
  <c r="J19" i="1"/>
  <c r="J17" i="1"/>
  <c r="J7" i="1"/>
  <c r="J14" i="1"/>
  <c r="J48" i="1"/>
  <c r="J29" i="1"/>
  <c r="J41" i="1"/>
  <c r="J22" i="1"/>
  <c r="J33" i="1"/>
  <c r="J12" i="1"/>
  <c r="J34" i="1"/>
  <c r="J27" i="1"/>
  <c r="J10" i="1"/>
  <c r="J21" i="1"/>
  <c r="J47" i="1"/>
  <c r="I6" i="1"/>
  <c r="J35" i="1"/>
  <c r="J20" i="1"/>
  <c r="J45" i="1"/>
  <c r="J26" i="1"/>
  <c r="J42" i="1"/>
  <c r="J15" i="1"/>
  <c r="J43" i="1"/>
  <c r="J16" i="1"/>
  <c r="J38" i="1"/>
  <c r="J13" i="1"/>
  <c r="J11" i="1"/>
  <c r="L52" i="1"/>
  <c r="F21" i="1"/>
  <c r="F44" i="1"/>
  <c r="F14" i="1"/>
  <c r="F34" i="1"/>
  <c r="F45" i="1"/>
  <c r="F51" i="1"/>
  <c r="F40" i="1"/>
  <c r="F15" i="1"/>
  <c r="F33" i="1"/>
  <c r="K6" i="1"/>
  <c r="F11" i="1"/>
  <c r="F19" i="1"/>
  <c r="F30" i="1"/>
  <c r="F9" i="1"/>
  <c r="F39" i="1"/>
  <c r="F10" i="1"/>
  <c r="F25" i="1"/>
  <c r="F49" i="1"/>
  <c r="F18" i="1"/>
  <c r="F42" i="1"/>
  <c r="F43" i="1"/>
  <c r="F24" i="1"/>
  <c r="F13" i="1"/>
  <c r="F48" i="1"/>
  <c r="F29" i="1"/>
  <c r="F53" i="1"/>
  <c r="F37" i="1"/>
  <c r="F8" i="1"/>
  <c r="F50" i="1"/>
  <c r="E6" i="1"/>
  <c r="F47" i="1"/>
  <c r="F28" i="1"/>
  <c r="F17" i="1"/>
  <c r="F52" i="1"/>
  <c r="F35" i="1"/>
  <c r="F20" i="1"/>
  <c r="F7" i="1"/>
  <c r="F41" i="1"/>
  <c r="F22" i="1"/>
  <c r="F12" i="1"/>
  <c r="F38" i="1"/>
  <c r="F23" i="1"/>
  <c r="L26" i="1"/>
  <c r="L50" i="1"/>
  <c r="L48" i="1"/>
  <c r="L43" i="1"/>
  <c r="L39" i="1"/>
  <c r="L33" i="1"/>
  <c r="L20" i="1"/>
  <c r="L17" i="1"/>
  <c r="L7" i="1"/>
  <c r="L6" i="1" l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<sst xmlns="http://schemas.openxmlformats.org/spreadsheetml/2006/main" count="108" uniqueCount="108">
  <si>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</si>
  <si>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</si>
  <si>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</si>
  <si>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</si>
  <si>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</si>
  <si>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</si>
  <si>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</si>
  <si>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</si>
  <si>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</si>
  <si>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</si>
  <si>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</si>
  <si>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</si>
  <si>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</si>
  <si>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</si>
  <si>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</si>
  <si>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</si>
  <si>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</si>
  <si>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</si>
  <si>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</si>
  <si>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</si>
  <si>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</si>
  <si>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</si>
  <si>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</si>
  <si>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</si>
  <si>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</si>
  <si>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</si>
  <si>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</si>
  <si>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</si>
  <si>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</si>
  <si>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</si>
  <si>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</si>
  <si>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</si>
  <si>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</si>
  <si>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</si>
  <si>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</si>
  <si>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</si>
  <si>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</si>
  <si>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</si>
  <si>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</si>
  <si>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</si>
  <si>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</si>
  <si>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</si>
  <si>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</si>
  <si>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</si>
  <si>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</si>
  <si>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</si>
  <si>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</si>
  <si>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</si>
  <si>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</si>
  <si>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</si>
  <si>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</si>
  <si>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</si>
  <si>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</si>
  <si>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</si>
  <si>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</si>
  <si>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</si>
  <si>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</si>
  <si>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</si>
  <si>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</si>
  <si>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</si>
  <si>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</si>
  <si>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</si>
  <si>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</si>
  <si>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</si>
  <si>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</si>
  <si>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</si>
  <si>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</si>
  <si>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</si>
  <si>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</si>
  <si>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</si>
  <si>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</si>
  <si>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</si>
  <si>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</si>
  <si>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</si>
  <si>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</si>
  <si>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</si>
  <si>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</si>
  <si>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</si>
  <si>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</si>
  <si>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</si>
  <si>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</si>
  <si>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</si>
  <si>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</si>
  <si>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</si>
  <si>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</si>
  <si>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</si>
  <si>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</si>
  <si>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</si>
  <si>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</si>
  <si>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</si>
  <si>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</si>
  <si>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</si>
  <si>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</si>
  <si>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</si>
  <si>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</si>
  <si>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</si>
  <si>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</si>
  <si>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</si>
  <si>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</si>
  <si>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</si>
  <si>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</si>
  <si>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</si>
  <si>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</si>
  <si>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</si>
  <si>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Сбор,удаление отходов и очистка сточных вод</t>
  </si>
  <si>
    <t>Анализ исполнения расходов бюджета Тоншаевского муниципального округа</t>
  </si>
  <si>
    <t>Информация об исполнении за январь-июнь месяц 2022 года, 2021 года в разрезе разделов, подразделов классификации расходов</t>
  </si>
  <si>
    <t>за январь-июнь месяц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</si>
</sst>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3"/>
  <sheetViews>
    <sheetView tabSelected="1" workbookViewId="0">
      <selection activeCell="D54" sqref="D54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8" t="s">
        <v>105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x14ac:dyDescent="0.2">
      <c r="A2" s="20" t="s">
        <v>106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</row>
    <row r="4" spans="1:15" s="13" customFormat="1" ht="20.100000000000001" customHeight="1" x14ac:dyDescent="0.2">
      <c r="A4" s="21" t="s">
        <v>0</v>
      </c>
      <c r="B4" s="22" t="s">
        <v>1</v>
      </c>
      <c r="C4" s="24" t="s">
        <v>107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 x14ac:dyDescent="0.2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 x14ac:dyDescent="0.2">
      <c r="A6" s="1" t="s">
        <v>13</v>
      </c>
      <c r="B6" s="2"/>
      <c r="C6" s="3">
        <f>(C7+C15+C17+C20+C26+C33+C31+C39+C43+C48+C52+C50)</f>
        <v>1228905.58</v>
      </c>
      <c r="D6" s="3">
        <f>(D7+D15+D17+D20+D26+D31+D33+D39+D43+D48+D52+D50)</f>
        <v>482566.92000000004</v>
      </c>
      <c r="E6" s="4">
        <f t="shared" ref="E6:E33" si="0">(D6/C6)</f>
        <v>0.39268022527816987</v>
      </c>
      <c r="F6" s="4">
        <v>1</v>
      </c>
      <c r="G6" s="3">
        <f>(G7+G15+G17+G20+G26+G33+G31+G39+G43+G48+G52+G50)</f>
        <v>718459.31</v>
      </c>
      <c r="H6" s="3">
        <f>(H7+H15+H17+H20+H26+H31+H33+H39+H43+H48+H52+H50)</f>
        <v>317743.18</v>
      </c>
      <c r="I6" s="4">
        <f t="shared" ref="I6:I33" si="1">(H6/G6)</f>
        <v>0.44225633320834823</v>
      </c>
      <c r="J6" s="4">
        <v>1</v>
      </c>
      <c r="K6" s="4">
        <f t="shared" ref="K6:K33" si="2">(D6/H6)</f>
        <v>1.5187325814514729</v>
      </c>
      <c r="L6" s="14">
        <f t="shared" ref="L6:L33" si="3">(E6-I6)</f>
        <v>-4.9576107930178359E-2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SUM(C8:C14)</f>
        <v>93805.51</v>
      </c>
      <c r="D7" s="7">
        <f>SUM(D8:D14)</f>
        <v>42217.149999999994</v>
      </c>
      <c r="E7" s="8">
        <f t="shared" si="0"/>
        <v>0.45004978918615757</v>
      </c>
      <c r="F7" s="8">
        <f>(D7/D6)</f>
        <v>8.7484550329309754E-2</v>
      </c>
      <c r="G7" s="7">
        <f>SUM(G8:G14)</f>
        <v>79170.22</v>
      </c>
      <c r="H7" s="7">
        <f>SUM(H8:H14)</f>
        <v>37555.56</v>
      </c>
      <c r="I7" s="8">
        <f t="shared" si="1"/>
        <v>0.47436472956624343</v>
      </c>
      <c r="J7" s="8">
        <f>(H7/H6)</f>
        <v>0.11819470051253342</v>
      </c>
      <c r="K7" s="8">
        <f t="shared" si="2"/>
        <v>1.1241251628254245</v>
      </c>
      <c r="L7" s="15">
        <f t="shared" si="3"/>
        <v>-2.4314940380085859E-2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1961.87</v>
      </c>
      <c r="D8" s="3">
        <v>1085.05</v>
      </c>
      <c r="E8" s="4">
        <f t="shared" si="0"/>
        <v>0.55306926554766622</v>
      </c>
      <c r="F8" s="4">
        <f>(D8/D6)</f>
        <v>2.24849643651496E-3</v>
      </c>
      <c r="G8" s="3">
        <v>1785.51</v>
      </c>
      <c r="H8" s="3">
        <v>947.55</v>
      </c>
      <c r="I8" s="4">
        <f t="shared" si="1"/>
        <v>0.53068871078851421</v>
      </c>
      <c r="J8" s="4">
        <f>(H8/H6)</f>
        <v>2.9821253755942141E-3</v>
      </c>
      <c r="K8" s="4">
        <f t="shared" si="2"/>
        <v>1.1451110759326684</v>
      </c>
      <c r="L8" s="14">
        <f t="shared" si="3"/>
        <v>2.2380554759152016E-2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1720.62</v>
      </c>
      <c r="D9" s="3">
        <v>576.01</v>
      </c>
      <c r="E9" s="4">
        <f t="shared" si="0"/>
        <v>0.33476886238681408</v>
      </c>
      <c r="F9" s="4">
        <f>(D9/D6)</f>
        <v>1.1936375580820996E-3</v>
      </c>
      <c r="G9" s="3">
        <v>1772.56</v>
      </c>
      <c r="H9" s="3">
        <v>712.25</v>
      </c>
      <c r="I9" s="4">
        <f t="shared" si="1"/>
        <v>0.40181996660197683</v>
      </c>
      <c r="J9" s="4">
        <f>(H9/H6)</f>
        <v>2.2415902050202936E-3</v>
      </c>
      <c r="K9" s="4">
        <f t="shared" si="2"/>
        <v>0.80871884871884869</v>
      </c>
      <c r="L9" s="14">
        <f t="shared" si="3"/>
        <v>-6.7051104215162749E-2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45775.99</v>
      </c>
      <c r="D10" s="3">
        <v>18865.96</v>
      </c>
      <c r="E10" s="4">
        <f t="shared" si="0"/>
        <v>0.41213658077083642</v>
      </c>
      <c r="F10" s="4">
        <f>(D10/D6)</f>
        <v>3.9095012977681927E-2</v>
      </c>
      <c r="G10" s="3">
        <v>36803.58</v>
      </c>
      <c r="H10" s="3">
        <v>17609.11</v>
      </c>
      <c r="I10" s="4">
        <f t="shared" si="1"/>
        <v>0.47846187789340056</v>
      </c>
      <c r="J10" s="4">
        <f>(H10/H6)</f>
        <v>5.5419316946472306E-2</v>
      </c>
      <c r="K10" s="4">
        <f t="shared" si="2"/>
        <v>1.0713749871515368</v>
      </c>
      <c r="L10" s="14">
        <f t="shared" si="3"/>
        <v>-6.6325297122564131E-2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93.4</v>
      </c>
      <c r="D11" s="3"/>
      <c r="E11" s="4">
        <f t="shared" si="0"/>
        <v>0</v>
      </c>
      <c r="F11" s="4">
        <f>(D11/D6)</f>
        <v>0</v>
      </c>
      <c r="G11" s="3">
        <v>16.3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9214.67</v>
      </c>
      <c r="D12" s="3">
        <v>4650.28</v>
      </c>
      <c r="E12" s="4">
        <f t="shared" si="0"/>
        <v>0.50466050330614121</v>
      </c>
      <c r="F12" s="4">
        <f>(D12/D6)</f>
        <v>9.6365494758737288E-3</v>
      </c>
      <c r="G12" s="3">
        <v>9521.7000000000007</v>
      </c>
      <c r="H12" s="3">
        <v>4670.4799999999996</v>
      </c>
      <c r="I12" s="4">
        <f t="shared" si="1"/>
        <v>0.49050904775407744</v>
      </c>
      <c r="J12" s="4">
        <f>(H12/H6)</f>
        <v>1.469891501683844E-2</v>
      </c>
      <c r="K12" s="4">
        <f t="shared" si="2"/>
        <v>0.99567496274472866</v>
      </c>
      <c r="L12" s="14">
        <f t="shared" si="3"/>
        <v>1.4151455552063763E-2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3170</v>
      </c>
      <c r="D13" s="3"/>
      <c r="E13" s="4">
        <f t="shared" si="0"/>
        <v>0</v>
      </c>
      <c r="F13" s="4">
        <f>(D13/D6)</f>
        <v>0</v>
      </c>
      <c r="G13" s="3">
        <v>974.24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31868.959999999999</v>
      </c>
      <c r="D14" s="3">
        <v>17039.849999999999</v>
      </c>
      <c r="E14" s="4">
        <f t="shared" si="0"/>
        <v>0.53468484694825302</v>
      </c>
      <c r="F14" s="4">
        <f>(D14/D6)</f>
        <v>3.5310853881157039E-2</v>
      </c>
      <c r="G14" s="3">
        <v>28296.33</v>
      </c>
      <c r="H14" s="3">
        <v>13616.17</v>
      </c>
      <c r="I14" s="4">
        <f t="shared" si="1"/>
        <v>0.48119915197483204</v>
      </c>
      <c r="J14" s="4">
        <f>(H14/H6)</f>
        <v>4.2852752968608174E-2</v>
      </c>
      <c r="K14" s="4">
        <f t="shared" si="2"/>
        <v>1.2514422190674763</v>
      </c>
      <c r="L14" s="14">
        <f t="shared" si="3"/>
        <v>5.3485694973420983E-2</v>
      </c>
    </row>
    <row r="15" spans="1:15" s="13" customFormat="1" ht="21" customHeight="1" x14ac:dyDescent="0.2">
      <c r="A15" s="5" t="s">
        <v>30</v>
      </c>
      <c r="B15" s="6" t="s">
        <v>31</v>
      </c>
      <c r="C15" s="7">
        <f>SUM(C16:C16)</f>
        <v>481</v>
      </c>
      <c r="D15" s="7">
        <f>SUM(D16:D16)</f>
        <v>214.85</v>
      </c>
      <c r="E15" s="8">
        <f t="shared" si="0"/>
        <v>0.44667359667359668</v>
      </c>
      <c r="F15" s="8">
        <f>(D15/D6)</f>
        <v>4.4522322416961355E-4</v>
      </c>
      <c r="G15" s="7">
        <f>SUM(G16:G16)</f>
        <v>704</v>
      </c>
      <c r="H15" s="7">
        <f>SUM(H16:H16)</f>
        <v>311.79000000000002</v>
      </c>
      <c r="I15" s="8">
        <f t="shared" si="1"/>
        <v>0.44288352272727277</v>
      </c>
      <c r="J15" s="8">
        <f>(H15/H6)</f>
        <v>9.8126417693685832E-4</v>
      </c>
      <c r="K15" s="8">
        <f t="shared" si="2"/>
        <v>0.68908560248885464</v>
      </c>
      <c r="L15" s="8">
        <f t="shared" si="3"/>
        <v>3.790073946323913E-3</v>
      </c>
    </row>
    <row r="16" spans="1:15" s="13" customFormat="1" ht="21" customHeight="1" x14ac:dyDescent="0.2">
      <c r="A16" s="1" t="s">
        <v>32</v>
      </c>
      <c r="B16" s="2" t="s">
        <v>33</v>
      </c>
      <c r="C16" s="3">
        <v>481</v>
      </c>
      <c r="D16" s="3">
        <v>214.85</v>
      </c>
      <c r="E16" s="4">
        <f t="shared" si="0"/>
        <v>0.44667359667359668</v>
      </c>
      <c r="F16" s="4">
        <f>(D16/D6)</f>
        <v>4.4522322416961355E-4</v>
      </c>
      <c r="G16" s="3">
        <v>704</v>
      </c>
      <c r="H16" s="3">
        <v>311.79000000000002</v>
      </c>
      <c r="I16" s="4">
        <f t="shared" si="1"/>
        <v>0.44288352272727277</v>
      </c>
      <c r="J16" s="4">
        <f>(H16/H6)</f>
        <v>9.8126417693685832E-4</v>
      </c>
      <c r="K16" s="4">
        <f t="shared" si="2"/>
        <v>0.68908560248885464</v>
      </c>
      <c r="L16" s="4">
        <f t="shared" si="3"/>
        <v>3.790073946323913E-3</v>
      </c>
    </row>
    <row r="17" spans="1:12" s="13" customFormat="1" ht="41.1" customHeight="1" x14ac:dyDescent="0.2">
      <c r="A17" s="5" t="s">
        <v>34</v>
      </c>
      <c r="B17" s="6" t="s">
        <v>35</v>
      </c>
      <c r="C17" s="7">
        <f>SUM(C18:C19)</f>
        <v>17059.78</v>
      </c>
      <c r="D17" s="7">
        <f>SUM(D18:D19)</f>
        <v>9978.9</v>
      </c>
      <c r="E17" s="8">
        <f t="shared" si="0"/>
        <v>0.58493720317612541</v>
      </c>
      <c r="F17" s="8">
        <f>(D17/D6)</f>
        <v>2.0678790000773363E-2</v>
      </c>
      <c r="G17" s="7">
        <f>SUM(G18:G19)</f>
        <v>13720.279999999999</v>
      </c>
      <c r="H17" s="7">
        <f>SUM(H18:H19)</f>
        <v>6116.71</v>
      </c>
      <c r="I17" s="8">
        <f t="shared" si="1"/>
        <v>0.44581524575300219</v>
      </c>
      <c r="J17" s="8">
        <f>(H17/H6)</f>
        <v>1.9250483991505342E-2</v>
      </c>
      <c r="K17" s="8">
        <f t="shared" si="2"/>
        <v>1.6314162351983337</v>
      </c>
      <c r="L17" s="15">
        <f t="shared" si="3"/>
        <v>0.13912195742312322</v>
      </c>
    </row>
    <row r="18" spans="1:12" s="13" customFormat="1" ht="41.1" customHeight="1" x14ac:dyDescent="0.2">
      <c r="A18" s="1" t="s">
        <v>36</v>
      </c>
      <c r="B18" s="2" t="s">
        <v>37</v>
      </c>
      <c r="C18" s="3">
        <v>5339.75</v>
      </c>
      <c r="D18" s="3">
        <v>2740.12</v>
      </c>
      <c r="E18" s="4">
        <f t="shared" si="0"/>
        <v>0.51315511025797089</v>
      </c>
      <c r="F18" s="4">
        <f>(D18/D6)</f>
        <v>5.678217644922697E-3</v>
      </c>
      <c r="G18" s="3">
        <v>5625.09</v>
      </c>
      <c r="H18" s="3">
        <v>2822.41</v>
      </c>
      <c r="I18" s="4">
        <f t="shared" si="1"/>
        <v>0.5017537497177823</v>
      </c>
      <c r="J18" s="4">
        <f>(H18/H6)</f>
        <v>8.8826768838909456E-3</v>
      </c>
      <c r="K18" s="4">
        <f t="shared" si="2"/>
        <v>0.97084406588695482</v>
      </c>
      <c r="L18" s="14">
        <f t="shared" si="3"/>
        <v>1.1401360540188588E-2</v>
      </c>
    </row>
    <row r="19" spans="1:12" s="13" customFormat="1" ht="21" customHeight="1" x14ac:dyDescent="0.2">
      <c r="A19" s="1" t="s">
        <v>38</v>
      </c>
      <c r="B19" s="2" t="s">
        <v>39</v>
      </c>
      <c r="C19" s="3">
        <v>11720.03</v>
      </c>
      <c r="D19" s="3">
        <v>7238.78</v>
      </c>
      <c r="E19" s="4">
        <f t="shared" si="0"/>
        <v>0.61764176371562185</v>
      </c>
      <c r="F19" s="4">
        <f>(D19/D6)</f>
        <v>1.5000572355850665E-2</v>
      </c>
      <c r="G19" s="3">
        <v>8095.19</v>
      </c>
      <c r="H19" s="3">
        <v>3294.3</v>
      </c>
      <c r="I19" s="4">
        <f t="shared" si="1"/>
        <v>0.4069453589106618</v>
      </c>
      <c r="J19" s="4">
        <f>(H19/H6)</f>
        <v>1.0367807107614396E-2</v>
      </c>
      <c r="K19" s="4">
        <f t="shared" si="2"/>
        <v>2.1973651458579968</v>
      </c>
      <c r="L19" s="4">
        <f t="shared" si="3"/>
        <v>0.21069640480496005</v>
      </c>
    </row>
    <row r="20" spans="1:12" s="13" customFormat="1" ht="21" customHeight="1" x14ac:dyDescent="0.2">
      <c r="A20" s="5" t="s">
        <v>40</v>
      </c>
      <c r="B20" s="6" t="s">
        <v>41</v>
      </c>
      <c r="C20" s="7">
        <f>SUM(C21:C25)</f>
        <v>62610.429999999993</v>
      </c>
      <c r="D20" s="7">
        <f>SUM(D21:D25)</f>
        <v>18799.759999999998</v>
      </c>
      <c r="E20" s="8">
        <f t="shared" si="0"/>
        <v>0.30026562666955009</v>
      </c>
      <c r="F20" s="8">
        <f>(D20/D6)</f>
        <v>3.895782993164968E-2</v>
      </c>
      <c r="G20" s="7">
        <f>SUM(G21:G25)</f>
        <v>55404.86</v>
      </c>
      <c r="H20" s="7">
        <f>SUM(H21:H25)</f>
        <v>17217.46</v>
      </c>
      <c r="I20" s="8">
        <f t="shared" si="1"/>
        <v>0.31075721516126925</v>
      </c>
      <c r="J20" s="8">
        <f>(H20/H6)</f>
        <v>5.4186717713343206E-2</v>
      </c>
      <c r="K20" s="8">
        <f t="shared" si="2"/>
        <v>1.0919008959509706</v>
      </c>
      <c r="L20" s="15">
        <f t="shared" si="3"/>
        <v>-1.0491588491719162E-2</v>
      </c>
    </row>
    <row r="21" spans="1:12" s="13" customFormat="1" ht="21" customHeight="1" x14ac:dyDescent="0.2">
      <c r="A21" s="1" t="s">
        <v>42</v>
      </c>
      <c r="B21" s="2" t="s">
        <v>43</v>
      </c>
      <c r="C21" s="3">
        <v>9198.51</v>
      </c>
      <c r="D21" s="3">
        <v>5140.29</v>
      </c>
      <c r="E21" s="4">
        <f t="shared" si="0"/>
        <v>0.55881767808047167</v>
      </c>
      <c r="F21" s="4">
        <f>(D21/D6)</f>
        <v>1.0651973409200944E-2</v>
      </c>
      <c r="G21" s="3">
        <v>8364.2099999999991</v>
      </c>
      <c r="H21" s="3">
        <v>5717.94</v>
      </c>
      <c r="I21" s="4">
        <f t="shared" si="1"/>
        <v>0.68361985172538708</v>
      </c>
      <c r="J21" s="4">
        <f>(H21/H6)</f>
        <v>1.7995476724315531E-2</v>
      </c>
      <c r="K21" s="4">
        <f t="shared" si="2"/>
        <v>0.89897585494076548</v>
      </c>
      <c r="L21" s="14">
        <f t="shared" si="3"/>
        <v>-0.12480217364491542</v>
      </c>
    </row>
    <row r="22" spans="1:12" s="13" customFormat="1" ht="21" customHeight="1" x14ac:dyDescent="0.2">
      <c r="A22" s="1" t="s">
        <v>44</v>
      </c>
      <c r="B22" s="2" t="s">
        <v>45</v>
      </c>
      <c r="C22" s="3">
        <v>3268.39</v>
      </c>
      <c r="D22" s="3">
        <v>2360.5700000000002</v>
      </c>
      <c r="E22" s="4">
        <f t="shared" si="0"/>
        <v>0.72224244964646211</v>
      </c>
      <c r="F22" s="4">
        <f>(D22/D6)</f>
        <v>4.8916946068329756E-3</v>
      </c>
      <c r="G22" s="3">
        <v>800</v>
      </c>
      <c r="H22" s="3">
        <v>500</v>
      </c>
      <c r="I22" s="4">
        <f t="shared" si="1"/>
        <v>0.625</v>
      </c>
      <c r="J22" s="4">
        <f>(H22/H6)</f>
        <v>1.5735978975221436E-3</v>
      </c>
      <c r="K22" s="4">
        <f t="shared" si="2"/>
        <v>4.7211400000000001</v>
      </c>
      <c r="L22" s="14">
        <f t="shared" si="3"/>
        <v>9.7242449646462115E-2</v>
      </c>
    </row>
    <row r="23" spans="1:12" s="13" customFormat="1" ht="21" customHeight="1" x14ac:dyDescent="0.2">
      <c r="A23" s="1" t="s">
        <v>46</v>
      </c>
      <c r="B23" s="2" t="s">
        <v>47</v>
      </c>
      <c r="C23" s="3">
        <v>40328.089999999997</v>
      </c>
      <c r="D23" s="3">
        <v>8106.62</v>
      </c>
      <c r="E23" s="4">
        <f t="shared" si="0"/>
        <v>0.20101671068478574</v>
      </c>
      <c r="F23" s="4">
        <f>(D23/D6)</f>
        <v>1.6798955054772507E-2</v>
      </c>
      <c r="G23" s="3">
        <v>36566.18</v>
      </c>
      <c r="H23" s="3">
        <v>7295.72</v>
      </c>
      <c r="I23" s="4">
        <f t="shared" si="1"/>
        <v>0.19952097812787664</v>
      </c>
      <c r="J23" s="4">
        <f>(H23/H6)</f>
        <v>2.2961059305820507E-2</v>
      </c>
      <c r="K23" s="4">
        <f t="shared" si="2"/>
        <v>1.1111473576288564</v>
      </c>
      <c r="L23" s="4">
        <f t="shared" si="3"/>
        <v>1.4957325569091018E-3</v>
      </c>
    </row>
    <row r="24" spans="1:12" s="13" customFormat="1" ht="21" customHeight="1" x14ac:dyDescent="0.2">
      <c r="A24" s="1" t="s">
        <v>48</v>
      </c>
      <c r="B24" s="2" t="s">
        <v>49</v>
      </c>
      <c r="C24" s="3">
        <v>1040.6400000000001</v>
      </c>
      <c r="D24" s="3">
        <v>199.17</v>
      </c>
      <c r="E24" s="4">
        <f t="shared" si="0"/>
        <v>0.19139183579335789</v>
      </c>
      <c r="F24" s="4">
        <f>(D24/D6)</f>
        <v>4.1273032142360685E-4</v>
      </c>
      <c r="G24" s="3">
        <v>787.19</v>
      </c>
      <c r="H24" s="3">
        <v>291.83</v>
      </c>
      <c r="I24" s="4">
        <f t="shared" si="1"/>
        <v>0.37072371346180716</v>
      </c>
      <c r="J24" s="4">
        <f>(H24/H6)</f>
        <v>9.1844614886777429E-4</v>
      </c>
      <c r="K24" s="4">
        <f t="shared" si="2"/>
        <v>0.68248637905629994</v>
      </c>
      <c r="L24" s="4">
        <f t="shared" si="3"/>
        <v>-0.17933187766844927</v>
      </c>
    </row>
    <row r="25" spans="1:12" s="13" customFormat="1" ht="21" customHeight="1" x14ac:dyDescent="0.2">
      <c r="A25" s="1" t="s">
        <v>50</v>
      </c>
      <c r="B25" s="2" t="s">
        <v>51</v>
      </c>
      <c r="C25" s="3">
        <v>8774.7999999999993</v>
      </c>
      <c r="D25" s="3">
        <v>2993.11</v>
      </c>
      <c r="E25" s="4">
        <f t="shared" si="0"/>
        <v>0.34110293112093726</v>
      </c>
      <c r="F25" s="4">
        <f>(D25/D6)</f>
        <v>6.2024765394196515E-3</v>
      </c>
      <c r="G25" s="3">
        <v>8887.2800000000007</v>
      </c>
      <c r="H25" s="3">
        <v>3411.97</v>
      </c>
      <c r="I25" s="4">
        <f t="shared" si="1"/>
        <v>0.38391611381660073</v>
      </c>
      <c r="J25" s="4">
        <f>(H25/H6)</f>
        <v>1.0738137636817255E-2</v>
      </c>
      <c r="K25" s="4">
        <f t="shared" si="2"/>
        <v>0.87723807653642916</v>
      </c>
      <c r="L25" s="4">
        <f t="shared" si="3"/>
        <v>-4.2813182695663476E-2</v>
      </c>
    </row>
    <row r="26" spans="1:12" s="13" customFormat="1" ht="21" customHeight="1" x14ac:dyDescent="0.2">
      <c r="A26" s="5" t="s">
        <v>52</v>
      </c>
      <c r="B26" s="6" t="s">
        <v>53</v>
      </c>
      <c r="C26" s="7">
        <f>SUM(C27:C30)</f>
        <v>526768.46000000008</v>
      </c>
      <c r="D26" s="7">
        <f>SUM(D27:D30)</f>
        <v>150561.99999999997</v>
      </c>
      <c r="E26" s="8">
        <f t="shared" si="0"/>
        <v>0.28582197195329412</v>
      </c>
      <c r="F26" s="8">
        <f>(D26/D6)</f>
        <v>0.31200232291098601</v>
      </c>
      <c r="G26" s="7">
        <f>SUM(G27:G30)</f>
        <v>113627.88</v>
      </c>
      <c r="H26" s="7">
        <f>SUM(H27:H30)</f>
        <v>17331.349999999999</v>
      </c>
      <c r="I26" s="8">
        <f t="shared" si="1"/>
        <v>0.15252726707565079</v>
      </c>
      <c r="J26" s="8">
        <f>(H26/H6)</f>
        <v>5.4545151842440798E-2</v>
      </c>
      <c r="K26" s="8">
        <f t="shared" si="2"/>
        <v>8.6872632541608112</v>
      </c>
      <c r="L26" s="8">
        <f t="shared" si="3"/>
        <v>0.13329470487764333</v>
      </c>
    </row>
    <row r="27" spans="1:12" s="13" customFormat="1" ht="21" customHeight="1" x14ac:dyDescent="0.2">
      <c r="A27" s="1" t="s">
        <v>54</v>
      </c>
      <c r="B27" s="2" t="s">
        <v>55</v>
      </c>
      <c r="C27" s="3">
        <v>478861.13</v>
      </c>
      <c r="D27" s="3">
        <v>127758.14</v>
      </c>
      <c r="E27" s="4">
        <f t="shared" si="0"/>
        <v>0.26679580361847283</v>
      </c>
      <c r="F27" s="4">
        <f>(D27/D6)</f>
        <v>0.26474699094583604</v>
      </c>
      <c r="G27" s="3">
        <v>80109.22</v>
      </c>
      <c r="H27" s="3">
        <v>3778.98</v>
      </c>
      <c r="I27" s="4">
        <f t="shared" si="1"/>
        <v>4.7172847270264273E-2</v>
      </c>
      <c r="J27" s="4">
        <f>(H27/H6)</f>
        <v>1.189318996555646E-2</v>
      </c>
      <c r="K27" s="4">
        <f t="shared" si="2"/>
        <v>33.807572413720102</v>
      </c>
      <c r="L27" s="4">
        <f t="shared" si="3"/>
        <v>0.21962295634820855</v>
      </c>
    </row>
    <row r="28" spans="1:12" s="13" customFormat="1" ht="21" customHeight="1" x14ac:dyDescent="0.2">
      <c r="A28" s="1" t="s">
        <v>56</v>
      </c>
      <c r="B28" s="2" t="s">
        <v>57</v>
      </c>
      <c r="C28" s="3">
        <v>5969.46</v>
      </c>
      <c r="D28" s="3">
        <v>1810.81</v>
      </c>
      <c r="E28" s="4">
        <f t="shared" si="0"/>
        <v>0.30334569626063329</v>
      </c>
      <c r="F28" s="4">
        <f>(D28/D6)</f>
        <v>3.7524536493301276E-3</v>
      </c>
      <c r="G28" s="3">
        <v>3636.1</v>
      </c>
      <c r="H28" s="3">
        <v>1877</v>
      </c>
      <c r="I28" s="4">
        <f t="shared" si="1"/>
        <v>0.51621242540084156</v>
      </c>
      <c r="J28" s="4">
        <f>(H28/H6)</f>
        <v>5.9072865072981266E-3</v>
      </c>
      <c r="K28" s="4">
        <f t="shared" si="2"/>
        <v>0.96473628129994671</v>
      </c>
      <c r="L28" s="4">
        <f t="shared" si="3"/>
        <v>-0.21286672914020827</v>
      </c>
    </row>
    <row r="29" spans="1:12" s="13" customFormat="1" ht="21" customHeight="1" x14ac:dyDescent="0.2">
      <c r="A29" s="1" t="s">
        <v>58</v>
      </c>
      <c r="B29" s="2" t="s">
        <v>59</v>
      </c>
      <c r="C29" s="3">
        <v>36782.379999999997</v>
      </c>
      <c r="D29" s="3">
        <v>18610.939999999999</v>
      </c>
      <c r="E29" s="4">
        <f t="shared" si="0"/>
        <v>0.50597432792549046</v>
      </c>
      <c r="F29" s="4">
        <f>(D29/D6)</f>
        <v>3.8566547412740182E-2</v>
      </c>
      <c r="G29" s="3">
        <v>29103.68</v>
      </c>
      <c r="H29" s="3">
        <v>11596.36</v>
      </c>
      <c r="I29" s="4">
        <f t="shared" si="1"/>
        <v>0.39844995546954887</v>
      </c>
      <c r="J29" s="4">
        <f>(H29/H6)</f>
        <v>3.649601542981977E-2</v>
      </c>
      <c r="K29" s="4">
        <f t="shared" si="2"/>
        <v>1.604894984288173</v>
      </c>
      <c r="L29" s="14">
        <f t="shared" si="3"/>
        <v>0.1075243724559416</v>
      </c>
    </row>
    <row r="30" spans="1:12" s="13" customFormat="1" ht="21" customHeight="1" x14ac:dyDescent="0.2">
      <c r="A30" s="1" t="s">
        <v>60</v>
      </c>
      <c r="B30" s="2" t="s">
        <v>61</v>
      </c>
      <c r="C30" s="3">
        <v>5155.49</v>
      </c>
      <c r="D30" s="3">
        <v>2382.11</v>
      </c>
      <c r="E30" s="4">
        <f t="shared" si="0"/>
        <v>0.46205307351968489</v>
      </c>
      <c r="F30" s="4">
        <f>(D30/D6)</f>
        <v>4.9363309030797222E-3</v>
      </c>
      <c r="G30" s="3">
        <v>778.88</v>
      </c>
      <c r="H30" s="3">
        <v>79.010000000000005</v>
      </c>
      <c r="I30" s="4">
        <f t="shared" si="1"/>
        <v>0.10144052999178307</v>
      </c>
      <c r="J30" s="4">
        <f>(H30/H6)</f>
        <v>2.4865993976644915E-4</v>
      </c>
      <c r="K30" s="4">
        <f t="shared" si="2"/>
        <v>30.14947475003164</v>
      </c>
      <c r="L30" s="14">
        <f t="shared" si="3"/>
        <v>0.36061254352790184</v>
      </c>
    </row>
    <row r="31" spans="1:12" s="13" customFormat="1" ht="21" customHeight="1" x14ac:dyDescent="0.2">
      <c r="A31" s="16" t="s">
        <v>103</v>
      </c>
      <c r="B31" s="17">
        <v>600</v>
      </c>
      <c r="C31" s="7">
        <f>SUM(C32:C32)</f>
        <v>0</v>
      </c>
      <c r="D31" s="7">
        <f>SUM(D32:D32)</f>
        <v>0</v>
      </c>
      <c r="E31" s="8" t="e">
        <f t="shared" si="0"/>
        <v>#DIV/0!</v>
      </c>
      <c r="F31" s="8">
        <f>(D31/D6)</f>
        <v>0</v>
      </c>
      <c r="G31" s="7">
        <f>SUM(G32:G32)</f>
        <v>1053.58</v>
      </c>
      <c r="H31" s="7">
        <f>SUM(H32:H32)</f>
        <v>0</v>
      </c>
      <c r="I31" s="4">
        <f t="shared" si="1"/>
        <v>0</v>
      </c>
      <c r="J31" s="4">
        <f>(H31/H7)</f>
        <v>0</v>
      </c>
      <c r="K31" s="4" t="e">
        <f t="shared" si="2"/>
        <v>#DIV/0!</v>
      </c>
      <c r="L31" s="14" t="e">
        <f t="shared" si="3"/>
        <v>#DIV/0!</v>
      </c>
    </row>
    <row r="32" spans="1:12" s="13" customFormat="1" ht="21" customHeight="1" x14ac:dyDescent="0.2">
      <c r="A32" s="1" t="s">
        <v>104</v>
      </c>
      <c r="B32" s="2">
        <v>602</v>
      </c>
      <c r="C32" s="3"/>
      <c r="D32" s="3"/>
      <c r="E32" s="4" t="e">
        <f t="shared" ref="E32:E53" si="4">(D32/C32)</f>
        <v>#DIV/0!</v>
      </c>
      <c r="F32" s="4">
        <f>(D32/D6)</f>
        <v>0</v>
      </c>
      <c r="G32" s="3">
        <v>1053.58</v>
      </c>
      <c r="H32" s="3"/>
      <c r="I32" s="4">
        <f t="shared" si="1"/>
        <v>0</v>
      </c>
      <c r="J32" s="4">
        <f>(H32/H8)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1" customHeight="1" x14ac:dyDescent="0.2">
      <c r="A33" s="5" t="s">
        <v>62</v>
      </c>
      <c r="B33" s="6" t="s">
        <v>63</v>
      </c>
      <c r="C33" s="7">
        <f>SUM(C34:C38)</f>
        <v>409909.81999999995</v>
      </c>
      <c r="D33" s="7">
        <f>SUM(D34:D38)</f>
        <v>208000.91000000003</v>
      </c>
      <c r="E33" s="8">
        <f t="shared" si="0"/>
        <v>0.50743090272880031</v>
      </c>
      <c r="F33" s="8">
        <f>(D33/D6)</f>
        <v>0.43103018748156219</v>
      </c>
      <c r="G33" s="7">
        <f>SUM(G34:G38)</f>
        <v>347081.16000000003</v>
      </c>
      <c r="H33" s="7">
        <f>SUM(H34:H38)</f>
        <v>188787.75999999998</v>
      </c>
      <c r="I33" s="8">
        <f t="shared" si="1"/>
        <v>0.54392972525503824</v>
      </c>
      <c r="J33" s="8">
        <f>(H33/H6)</f>
        <v>0.59415204442782998</v>
      </c>
      <c r="K33" s="8">
        <f t="shared" si="2"/>
        <v>1.1017711635542478</v>
      </c>
      <c r="L33" s="15">
        <f t="shared" si="3"/>
        <v>-3.6498822526237928E-2</v>
      </c>
    </row>
    <row r="34" spans="1:12" s="13" customFormat="1" ht="21" customHeight="1" x14ac:dyDescent="0.2">
      <c r="A34" s="1" t="s">
        <v>64</v>
      </c>
      <c r="B34" s="2" t="s">
        <v>65</v>
      </c>
      <c r="C34" s="3">
        <v>113042.31</v>
      </c>
      <c r="D34" s="3">
        <v>61323.8</v>
      </c>
      <c r="E34" s="4">
        <f t="shared" si="4"/>
        <v>0.54248537560847798</v>
      </c>
      <c r="F34" s="4">
        <f>(D34/D6)</f>
        <v>0.12707833350864581</v>
      </c>
      <c r="G34" s="3">
        <v>104359.67999999999</v>
      </c>
      <c r="H34" s="3">
        <v>57310.52</v>
      </c>
      <c r="I34" s="4">
        <f t="shared" ref="I34:I53" si="5">(H34/G34)</f>
        <v>0.54916343170082549</v>
      </c>
      <c r="J34" s="4">
        <f>(H34/H6)</f>
        <v>0.18036742755580151</v>
      </c>
      <c r="K34" s="4">
        <f t="shared" ref="K34:K53" si="6">(D34/H34)</f>
        <v>1.0700269339730299</v>
      </c>
      <c r="L34" s="14">
        <f t="shared" ref="L34:L53" si="7">(E34-I34)</f>
        <v>-6.6780560923475063E-3</v>
      </c>
    </row>
    <row r="35" spans="1:12" s="13" customFormat="1" ht="21" customHeight="1" x14ac:dyDescent="0.2">
      <c r="A35" s="1" t="s">
        <v>66</v>
      </c>
      <c r="B35" s="2" t="s">
        <v>67</v>
      </c>
      <c r="C35" s="3">
        <v>212816.42</v>
      </c>
      <c r="D35" s="3">
        <v>115354.96</v>
      </c>
      <c r="E35" s="4">
        <f t="shared" si="4"/>
        <v>0.54203975426332229</v>
      </c>
      <c r="F35" s="4">
        <f>(D35/D6)</f>
        <v>0.23904448319830957</v>
      </c>
      <c r="G35" s="3">
        <v>192882.25</v>
      </c>
      <c r="H35" s="3">
        <v>106627.63</v>
      </c>
      <c r="I35" s="4">
        <f t="shared" si="5"/>
        <v>0.5528120394696765</v>
      </c>
      <c r="J35" s="4">
        <f>(H35/H6)</f>
        <v>0.33557802877153808</v>
      </c>
      <c r="K35" s="4">
        <f t="shared" si="6"/>
        <v>1.0818486728064762</v>
      </c>
      <c r="L35" s="14">
        <f t="shared" si="7"/>
        <v>-1.0772285206354204E-2</v>
      </c>
    </row>
    <row r="36" spans="1:12" s="13" customFormat="1" ht="21" customHeight="1" x14ac:dyDescent="0.2">
      <c r="A36" s="1" t="s">
        <v>102</v>
      </c>
      <c r="B36" s="2">
        <v>703</v>
      </c>
      <c r="C36" s="3">
        <v>49226.8</v>
      </c>
      <c r="D36" s="3">
        <v>16541.7</v>
      </c>
      <c r="E36" s="4">
        <f t="shared" si="4"/>
        <v>0.33603037369887945</v>
      </c>
      <c r="F36" s="4">
        <f>(D36/D6)</f>
        <v>3.4278561821021632E-2</v>
      </c>
      <c r="G36" s="3">
        <v>15676.13</v>
      </c>
      <c r="H36" s="3">
        <v>8495.52</v>
      </c>
      <c r="I36" s="4">
        <f t="shared" si="5"/>
        <v>0.54193987929418808</v>
      </c>
      <c r="J36" s="4">
        <f>(H36/H12)</f>
        <v>1.818982203114027</v>
      </c>
      <c r="K36" s="4">
        <f t="shared" si="6"/>
        <v>1.947108593705859</v>
      </c>
      <c r="L36" s="14">
        <f t="shared" si="7"/>
        <v>-0.20590950559530863</v>
      </c>
    </row>
    <row r="37" spans="1:12" s="13" customFormat="1" ht="21" customHeight="1" x14ac:dyDescent="0.2">
      <c r="A37" s="1" t="s">
        <v>68</v>
      </c>
      <c r="B37" s="2" t="s">
        <v>69</v>
      </c>
      <c r="C37" s="3">
        <v>8277.43</v>
      </c>
      <c r="D37" s="3">
        <v>3669.38</v>
      </c>
      <c r="E37" s="4">
        <f t="shared" si="4"/>
        <v>0.44329942989551102</v>
      </c>
      <c r="F37" s="4">
        <f>(D37/D6)</f>
        <v>7.6038780279427355E-3</v>
      </c>
      <c r="G37" s="3">
        <v>8545.4</v>
      </c>
      <c r="H37" s="3">
        <v>5343.4</v>
      </c>
      <c r="I37" s="4">
        <f t="shared" si="5"/>
        <v>0.62529548060945073</v>
      </c>
      <c r="J37" s="4">
        <f>(H37/H6)</f>
        <v>1.6816726011239642E-2</v>
      </c>
      <c r="K37" s="4">
        <f t="shared" si="6"/>
        <v>0.68671258000524016</v>
      </c>
      <c r="L37" s="4">
        <f t="shared" si="7"/>
        <v>-0.18199605071393971</v>
      </c>
    </row>
    <row r="38" spans="1:12" s="13" customFormat="1" ht="21" customHeight="1" x14ac:dyDescent="0.2">
      <c r="A38" s="1" t="s">
        <v>70</v>
      </c>
      <c r="B38" s="2" t="s">
        <v>71</v>
      </c>
      <c r="C38" s="3">
        <v>26546.86</v>
      </c>
      <c r="D38" s="3">
        <v>11111.07</v>
      </c>
      <c r="E38" s="4">
        <f t="shared" si="4"/>
        <v>0.41854554549954304</v>
      </c>
      <c r="F38" s="4">
        <f>(D38/D6)</f>
        <v>2.3024930925642392E-2</v>
      </c>
      <c r="G38" s="3">
        <v>25617.7</v>
      </c>
      <c r="H38" s="3">
        <v>11010.69</v>
      </c>
      <c r="I38" s="4">
        <f t="shared" si="5"/>
        <v>0.42980790625231774</v>
      </c>
      <c r="J38" s="4">
        <f>(H38/H6)</f>
        <v>3.4652797268536185E-2</v>
      </c>
      <c r="K38" s="4">
        <f t="shared" si="6"/>
        <v>1.0091165948728009</v>
      </c>
      <c r="L38" s="14">
        <f t="shared" si="7"/>
        <v>-1.1262360752774703E-2</v>
      </c>
    </row>
    <row r="39" spans="1:12" s="13" customFormat="1" ht="21" customHeight="1" x14ac:dyDescent="0.2">
      <c r="A39" s="5" t="s">
        <v>72</v>
      </c>
      <c r="B39" s="6" t="s">
        <v>73</v>
      </c>
      <c r="C39" s="7">
        <f>SUM(C40:C42)</f>
        <v>77752.61</v>
      </c>
      <c r="D39" s="7">
        <f>SUM(D40:D42)</f>
        <v>41899.39</v>
      </c>
      <c r="E39" s="8">
        <f t="shared" si="4"/>
        <v>0.53888081699122381</v>
      </c>
      <c r="F39" s="8">
        <f>(D39/D6)</f>
        <v>8.6826071708354963E-2</v>
      </c>
      <c r="G39" s="7">
        <f>SUM(G40:G42)</f>
        <v>79461.049999999988</v>
      </c>
      <c r="H39" s="7">
        <f>SUM(H40:H42)</f>
        <v>41867.040000000001</v>
      </c>
      <c r="I39" s="8">
        <f t="shared" si="5"/>
        <v>0.5268875757367919</v>
      </c>
      <c r="J39" s="8">
        <f>(H39/H6)</f>
        <v>0.13176377223895097</v>
      </c>
      <c r="K39" s="8">
        <f t="shared" si="6"/>
        <v>1.000772684192625</v>
      </c>
      <c r="L39" s="15">
        <f t="shared" si="7"/>
        <v>1.1993241254431908E-2</v>
      </c>
    </row>
    <row r="40" spans="1:12" s="13" customFormat="1" ht="21" customHeight="1" x14ac:dyDescent="0.2">
      <c r="A40" s="1" t="s">
        <v>74</v>
      </c>
      <c r="B40" s="2" t="s">
        <v>75</v>
      </c>
      <c r="C40" s="3">
        <v>56113.919999999998</v>
      </c>
      <c r="D40" s="3">
        <v>30125.22</v>
      </c>
      <c r="E40" s="4">
        <f t="shared" si="4"/>
        <v>0.53685823410661748</v>
      </c>
      <c r="F40" s="4">
        <f>(D40/D6)</f>
        <v>6.2427030845794401E-2</v>
      </c>
      <c r="G40" s="3">
        <v>54858.45</v>
      </c>
      <c r="H40" s="3">
        <v>29196</v>
      </c>
      <c r="I40" s="4">
        <f t="shared" si="5"/>
        <v>0.53220606852727337</v>
      </c>
      <c r="J40" s="4">
        <f>(H40/H6)</f>
        <v>9.1885528432113006E-2</v>
      </c>
      <c r="K40" s="4">
        <f t="shared" si="6"/>
        <v>1.0318269625976162</v>
      </c>
      <c r="L40" s="14">
        <f t="shared" si="7"/>
        <v>4.6521655793441141E-3</v>
      </c>
    </row>
    <row r="41" spans="1:12" s="13" customFormat="1" ht="21" customHeight="1" x14ac:dyDescent="0.2">
      <c r="A41" s="1" t="s">
        <v>76</v>
      </c>
      <c r="B41" s="2" t="s">
        <v>77</v>
      </c>
      <c r="C41" s="3">
        <v>324.12</v>
      </c>
      <c r="D41" s="3">
        <v>155.69</v>
      </c>
      <c r="E41" s="4">
        <f t="shared" si="4"/>
        <v>0.48034678514130569</v>
      </c>
      <c r="F41" s="4">
        <f>(D41/D6)</f>
        <v>3.2262882834985869E-4</v>
      </c>
      <c r="G41" s="3">
        <v>394.5</v>
      </c>
      <c r="H41" s="3">
        <v>148.68</v>
      </c>
      <c r="I41" s="4">
        <f t="shared" si="5"/>
        <v>0.37688212927756654</v>
      </c>
      <c r="J41" s="4">
        <f>(H41/H6)</f>
        <v>4.6792507080718461E-4</v>
      </c>
      <c r="K41" s="4">
        <f t="shared" si="6"/>
        <v>1.0471482378262038</v>
      </c>
      <c r="L41" s="14">
        <f t="shared" si="7"/>
        <v>0.10346465586373915</v>
      </c>
    </row>
    <row r="42" spans="1:12" s="13" customFormat="1" ht="21" customHeight="1" x14ac:dyDescent="0.2">
      <c r="A42" s="1" t="s">
        <v>78</v>
      </c>
      <c r="B42" s="2" t="s">
        <v>79</v>
      </c>
      <c r="C42" s="3">
        <v>21314.57</v>
      </c>
      <c r="D42" s="3">
        <v>11618.48</v>
      </c>
      <c r="E42" s="4">
        <f t="shared" si="4"/>
        <v>0.54509567868364217</v>
      </c>
      <c r="F42" s="4">
        <f>(D42/D6)</f>
        <v>2.4076412034210713E-2</v>
      </c>
      <c r="G42" s="3">
        <v>24208.1</v>
      </c>
      <c r="H42" s="3">
        <v>12522.36</v>
      </c>
      <c r="I42" s="4">
        <f t="shared" si="5"/>
        <v>0.51727975347094568</v>
      </c>
      <c r="J42" s="4">
        <f>(H42/H6)</f>
        <v>3.9410318736030778E-2</v>
      </c>
      <c r="K42" s="4">
        <f t="shared" si="6"/>
        <v>0.92781871787746073</v>
      </c>
      <c r="L42" s="14">
        <f t="shared" si="7"/>
        <v>2.7815925212696491E-2</v>
      </c>
    </row>
    <row r="43" spans="1:12" s="13" customFormat="1" ht="21" customHeight="1" x14ac:dyDescent="0.2">
      <c r="A43" s="5" t="s">
        <v>80</v>
      </c>
      <c r="B43" s="6" t="s">
        <v>81</v>
      </c>
      <c r="C43" s="7">
        <f>SUM(C44:C47)</f>
        <v>35503.15</v>
      </c>
      <c r="D43" s="7">
        <f>SUM(D44:D47)</f>
        <v>7104.64</v>
      </c>
      <c r="E43" s="8">
        <f t="shared" si="4"/>
        <v>0.20011294772435687</v>
      </c>
      <c r="F43" s="8">
        <f>(D43/D6)</f>
        <v>1.4722600546262061E-2</v>
      </c>
      <c r="G43" s="7">
        <f>SUM(G44:G47)</f>
        <v>22646.789999999997</v>
      </c>
      <c r="H43" s="7">
        <f>SUM(H44:H47)</f>
        <v>5376.79</v>
      </c>
      <c r="I43" s="8">
        <f t="shared" si="5"/>
        <v>0.23741951949923149</v>
      </c>
      <c r="J43" s="8">
        <f>(H43/H6)</f>
        <v>1.6921810878836173E-2</v>
      </c>
      <c r="K43" s="8">
        <f t="shared" si="6"/>
        <v>1.3213534469451105</v>
      </c>
      <c r="L43" s="8">
        <f t="shared" si="7"/>
        <v>-3.730657177487462E-2</v>
      </c>
    </row>
    <row r="44" spans="1:12" s="13" customFormat="1" ht="21" customHeight="1" x14ac:dyDescent="0.2">
      <c r="A44" s="1" t="s">
        <v>82</v>
      </c>
      <c r="B44" s="2" t="s">
        <v>83</v>
      </c>
      <c r="C44" s="3">
        <v>7002.81</v>
      </c>
      <c r="D44" s="3">
        <v>2435.62</v>
      </c>
      <c r="E44" s="4">
        <f t="shared" si="4"/>
        <v>0.34780609498187154</v>
      </c>
      <c r="F44" s="4">
        <f>(D44/D6)</f>
        <v>5.0472170782033705E-3</v>
      </c>
      <c r="G44" s="3">
        <v>7626.25</v>
      </c>
      <c r="H44" s="3">
        <v>2404.19</v>
      </c>
      <c r="I44" s="4">
        <f t="shared" si="5"/>
        <v>0.31525192591378465</v>
      </c>
      <c r="J44" s="4">
        <f>(H44/H6)</f>
        <v>7.566456658487525E-3</v>
      </c>
      <c r="K44" s="4">
        <f t="shared" si="6"/>
        <v>1.0130730100366443</v>
      </c>
      <c r="L44" s="4">
        <f t="shared" si="7"/>
        <v>3.2554169068086891E-2</v>
      </c>
    </row>
    <row r="45" spans="1:12" s="13" customFormat="1" ht="21" customHeight="1" x14ac:dyDescent="0.2">
      <c r="A45" s="1" t="s">
        <v>84</v>
      </c>
      <c r="B45" s="2" t="s">
        <v>85</v>
      </c>
      <c r="C45" s="3">
        <v>3717.23</v>
      </c>
      <c r="D45" s="3">
        <v>1708.94</v>
      </c>
      <c r="E45" s="4">
        <f t="shared" si="4"/>
        <v>0.45973480252768867</v>
      </c>
      <c r="F45" s="4">
        <f>(D45/D6)</f>
        <v>3.5413533940536162E-3</v>
      </c>
      <c r="G45" s="3">
        <v>430.3</v>
      </c>
      <c r="H45" s="3">
        <v>222.75</v>
      </c>
      <c r="I45" s="4">
        <f t="shared" si="5"/>
        <v>0.51766209621194514</v>
      </c>
      <c r="J45" s="4">
        <f>(H45/H6)</f>
        <v>7.0103786334611493E-4</v>
      </c>
      <c r="K45" s="4">
        <f t="shared" si="6"/>
        <v>7.6720089786756454</v>
      </c>
      <c r="L45" s="4">
        <f t="shared" si="7"/>
        <v>-5.7927293684256476E-2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24183.61</v>
      </c>
      <c r="D46" s="3">
        <v>2696.11</v>
      </c>
      <c r="E46" s="4">
        <f t="shared" si="4"/>
        <v>0.11148500988892891</v>
      </c>
      <c r="F46" s="4">
        <f>(D46/D6)</f>
        <v>5.5870178585801112E-3</v>
      </c>
      <c r="G46" s="3">
        <v>14011.14</v>
      </c>
      <c r="H46" s="3">
        <v>2509.96</v>
      </c>
      <c r="I46" s="4">
        <f t="shared" si="5"/>
        <v>0.1791403126369446</v>
      </c>
      <c r="J46" s="4">
        <f>(H46/H6)</f>
        <v>7.8993355577293596E-3</v>
      </c>
      <c r="K46" s="4">
        <f t="shared" si="6"/>
        <v>1.0741645285183827</v>
      </c>
      <c r="L46" s="14">
        <f t="shared" si="7"/>
        <v>-6.7655302748015692E-2</v>
      </c>
    </row>
    <row r="47" spans="1:12" s="13" customFormat="1" ht="21" customHeight="1" x14ac:dyDescent="0.2">
      <c r="A47" s="1" t="s">
        <v>88</v>
      </c>
      <c r="B47" s="2" t="s">
        <v>89</v>
      </c>
      <c r="C47" s="3">
        <v>599.5</v>
      </c>
      <c r="D47" s="3">
        <v>263.97000000000003</v>
      </c>
      <c r="E47" s="4">
        <f t="shared" si="4"/>
        <v>0.44031693077564643</v>
      </c>
      <c r="F47" s="4">
        <f>(D47/D6)</f>
        <v>5.4701221542496122E-4</v>
      </c>
      <c r="G47" s="3">
        <v>579.1</v>
      </c>
      <c r="H47" s="3">
        <v>239.89</v>
      </c>
      <c r="I47" s="4">
        <f t="shared" si="5"/>
        <v>0.41424624417199096</v>
      </c>
      <c r="J47" s="4">
        <f>(H47/H6)</f>
        <v>7.5498079927317394E-4</v>
      </c>
      <c r="K47" s="4">
        <f t="shared" si="6"/>
        <v>1.1003793405310769</v>
      </c>
      <c r="L47" s="14">
        <f t="shared" si="7"/>
        <v>2.6070686603655469E-2</v>
      </c>
    </row>
    <row r="48" spans="1:12" s="13" customFormat="1" ht="21" customHeight="1" x14ac:dyDescent="0.2">
      <c r="A48" s="5" t="s">
        <v>90</v>
      </c>
      <c r="B48" s="6" t="s">
        <v>91</v>
      </c>
      <c r="C48" s="7">
        <f>SUM(C49:C49)</f>
        <v>2645.62</v>
      </c>
      <c r="D48" s="7">
        <f>SUM(D49:D49)</f>
        <v>2466.5500000000002</v>
      </c>
      <c r="E48" s="8">
        <f t="shared" si="4"/>
        <v>0.93231454252689361</v>
      </c>
      <c r="F48" s="8">
        <f>(D48/D6)</f>
        <v>5.1113118155716106E-3</v>
      </c>
      <c r="G48" s="7">
        <f>SUM(G49:G49)</f>
        <v>2543.88</v>
      </c>
      <c r="H48" s="7">
        <f>SUM(H49:H49)</f>
        <v>1976.77</v>
      </c>
      <c r="I48" s="8">
        <f t="shared" si="5"/>
        <v>0.77706888689718068</v>
      </c>
      <c r="J48" s="8">
        <f>(H48/H6)</f>
        <v>6.2212822317696953E-3</v>
      </c>
      <c r="K48" s="8">
        <f t="shared" si="6"/>
        <v>1.2477678232672491</v>
      </c>
      <c r="L48" s="15">
        <f t="shared" si="7"/>
        <v>0.15524565562971293</v>
      </c>
    </row>
    <row r="49" spans="1:12" s="13" customFormat="1" ht="21" customHeight="1" x14ac:dyDescent="0.2">
      <c r="A49" s="1" t="s">
        <v>92</v>
      </c>
      <c r="B49" s="2" t="s">
        <v>93</v>
      </c>
      <c r="C49" s="3">
        <v>2645.62</v>
      </c>
      <c r="D49" s="3">
        <v>2466.5500000000002</v>
      </c>
      <c r="E49" s="4">
        <f t="shared" si="4"/>
        <v>0.93231454252689361</v>
      </c>
      <c r="F49" s="4">
        <f>(D49/D6)</f>
        <v>5.1113118155716106E-3</v>
      </c>
      <c r="G49" s="3">
        <v>2543.88</v>
      </c>
      <c r="H49" s="3">
        <v>1976.77</v>
      </c>
      <c r="I49" s="4">
        <f t="shared" si="5"/>
        <v>0.77706888689718068</v>
      </c>
      <c r="J49" s="4">
        <f>(H49/H6)</f>
        <v>6.2212822317696953E-3</v>
      </c>
      <c r="K49" s="4">
        <f t="shared" si="6"/>
        <v>1.2477678232672491</v>
      </c>
      <c r="L49" s="4">
        <f t="shared" si="7"/>
        <v>0.15524565562971293</v>
      </c>
    </row>
    <row r="50" spans="1:12" s="13" customFormat="1" ht="21" customHeight="1" x14ac:dyDescent="0.2">
      <c r="A50" s="5" t="s">
        <v>94</v>
      </c>
      <c r="B50" s="6" t="s">
        <v>95</v>
      </c>
      <c r="C50" s="7">
        <f>SUM(C51:C51)</f>
        <v>2364.4</v>
      </c>
      <c r="D50" s="7">
        <f>SUM(D51:D51)</f>
        <v>1320.68</v>
      </c>
      <c r="E50" s="8">
        <f t="shared" si="4"/>
        <v>0.55856877008966332</v>
      </c>
      <c r="F50" s="8">
        <f>(D50/D6)</f>
        <v>2.7367810458288353E-3</v>
      </c>
      <c r="G50" s="7">
        <f>SUM(G51:G51)</f>
        <v>3037.61</v>
      </c>
      <c r="H50" s="7">
        <f>SUM(H51:H51)</f>
        <v>1198.96</v>
      </c>
      <c r="I50" s="8">
        <f t="shared" si="5"/>
        <v>0.39470504771843651</v>
      </c>
      <c r="J50" s="8">
        <f>(H50/H6)</f>
        <v>3.7733618704262986E-3</v>
      </c>
      <c r="K50" s="8">
        <f t="shared" si="6"/>
        <v>1.1015213184760126</v>
      </c>
      <c r="L50" s="15">
        <f t="shared" si="7"/>
        <v>0.16386372237122682</v>
      </c>
    </row>
    <row r="51" spans="1:12" s="13" customFormat="1" ht="21" customHeight="1" x14ac:dyDescent="0.2">
      <c r="A51" s="1" t="s">
        <v>96</v>
      </c>
      <c r="B51" s="2" t="s">
        <v>97</v>
      </c>
      <c r="C51" s="3">
        <v>2364.4</v>
      </c>
      <c r="D51" s="3">
        <v>1320.68</v>
      </c>
      <c r="E51" s="4">
        <f t="shared" si="4"/>
        <v>0.55856877008966332</v>
      </c>
      <c r="F51" s="4">
        <f>(D51/D6)</f>
        <v>2.7367810458288353E-3</v>
      </c>
      <c r="G51" s="3">
        <v>3037.61</v>
      </c>
      <c r="H51" s="3">
        <v>1198.96</v>
      </c>
      <c r="I51" s="4">
        <f t="shared" si="5"/>
        <v>0.39470504771843651</v>
      </c>
      <c r="J51" s="4">
        <f>(H51/H6)</f>
        <v>3.7733618704262986E-3</v>
      </c>
      <c r="K51" s="4">
        <f t="shared" si="6"/>
        <v>1.1015213184760126</v>
      </c>
      <c r="L51" s="4">
        <f t="shared" si="7"/>
        <v>0.16386372237122682</v>
      </c>
    </row>
    <row r="52" spans="1:12" s="13" customFormat="1" ht="41.1" customHeight="1" x14ac:dyDescent="0.2">
      <c r="A52" s="5" t="s">
        <v>98</v>
      </c>
      <c r="B52" s="6" t="s">
        <v>99</v>
      </c>
      <c r="C52" s="7">
        <f>SUM(C53:C53)</f>
        <v>4.8</v>
      </c>
      <c r="D52" s="7">
        <f>SUM(D53:D53)</f>
        <v>2.09</v>
      </c>
      <c r="E52" s="8">
        <f t="shared" si="4"/>
        <v>0.43541666666666667</v>
      </c>
      <c r="F52" s="8">
        <f>(D52/D6)</f>
        <v>4.3310055318338018E-6</v>
      </c>
      <c r="G52" s="7">
        <f>SUM(G53:G53)</f>
        <v>8</v>
      </c>
      <c r="H52" s="7">
        <f>SUM(H53:H53)</f>
        <v>2.99</v>
      </c>
      <c r="I52" s="8">
        <f t="shared" si="5"/>
        <v>0.37375000000000003</v>
      </c>
      <c r="J52" s="8">
        <f>(H52/H6)</f>
        <v>9.4101154271824196E-6</v>
      </c>
      <c r="K52" s="8">
        <f t="shared" si="6"/>
        <v>0.69899665551839452</v>
      </c>
      <c r="L52" s="8">
        <f t="shared" si="7"/>
        <v>6.1666666666666647E-2</v>
      </c>
    </row>
    <row r="53" spans="1:12" s="13" customFormat="1" ht="21" customHeight="1" x14ac:dyDescent="0.2">
      <c r="A53" s="1" t="s">
        <v>100</v>
      </c>
      <c r="B53" s="2" t="s">
        <v>101</v>
      </c>
      <c r="C53" s="3">
        <v>4.8</v>
      </c>
      <c r="D53" s="3">
        <v>2.09</v>
      </c>
      <c r="E53" s="4">
        <f t="shared" si="4"/>
        <v>0.43541666666666667</v>
      </c>
      <c r="F53" s="4">
        <f>(D53/D6)</f>
        <v>4.3310055318338018E-6</v>
      </c>
      <c r="G53" s="3">
        <v>8</v>
      </c>
      <c r="H53" s="3">
        <v>2.99</v>
      </c>
      <c r="I53" s="4">
        <f t="shared" si="5"/>
        <v>0.37375000000000003</v>
      </c>
      <c r="J53" s="4">
        <f>(H53/H6)</f>
        <v>9.4101154271824196E-6</v>
      </c>
      <c r="K53" s="4">
        <f t="shared" si="6"/>
        <v>0.69899665551839452</v>
      </c>
      <c r="L53" s="4">
        <f t="shared" si="7"/>
        <v>6.1666666666666647E-2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2020-07-10T07:49:55Z</cp:lastPrinted>
  <dcterms:created xsi:type="dcterms:W3CDTF">2017-03-10T06:35:34Z</dcterms:created>
  <dcterms:modified xsi:type="dcterms:W3CDTF">2022-07-13T11:01:16Z</dcterms:modified>
</cp:coreProperties>
</file>