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2\май\"/>
    </mc:Choice>
  </mc:AlternateContent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Таблица!$C$6:$L$53</definedName>
  </definedNames>
  <calcPr calcId="162913"/>
</workbook>
</file>

<file path=xl/calcChain.xml><?xml version="1.0" encoding="utf-8"?>
<calcChain xmlns="http://schemas.openxmlformats.org/spreadsheetml/2006/main">
  <c r="I53" i="1" l="1"/>
  <c r="G31" i="1"/>
  <c r="H31" i="1"/>
  <c r="I36" i="1"/>
  <c r="K32" i="1"/>
  <c r="J32" i="1"/>
  <c r="I32" i="1"/>
  <c r="D31" i="1"/>
  <c r="C31" i="1"/>
  <c r="F32" i="1"/>
  <c r="E32" i="1"/>
  <c r="K31" i="1" l="1"/>
  <c r="L32" i="1"/>
  <c r="E31" i="1"/>
  <c r="K36" i="1"/>
  <c r="E36" i="1"/>
  <c r="L36" i="1" s="1"/>
  <c r="H52" i="1"/>
  <c r="H50" i="1"/>
  <c r="H48" i="1"/>
  <c r="H43" i="1"/>
  <c r="H39" i="1"/>
  <c r="H33" i="1"/>
  <c r="H26" i="1"/>
  <c r="H20" i="1"/>
  <c r="H17" i="1"/>
  <c r="H15" i="1"/>
  <c r="H7" i="1"/>
  <c r="H6" i="1" s="1"/>
  <c r="G52" i="1"/>
  <c r="G50" i="1"/>
  <c r="G48" i="1"/>
  <c r="G43" i="1"/>
  <c r="G39" i="1"/>
  <c r="G33" i="1"/>
  <c r="G26" i="1"/>
  <c r="G20" i="1"/>
  <c r="G17" i="1"/>
  <c r="G15" i="1"/>
  <c r="G7" i="1"/>
  <c r="D52" i="1"/>
  <c r="D50" i="1"/>
  <c r="D48" i="1"/>
  <c r="D43" i="1"/>
  <c r="D39" i="1"/>
  <c r="D33" i="1"/>
  <c r="D26" i="1"/>
  <c r="D20" i="1"/>
  <c r="D17" i="1"/>
  <c r="D15" i="1"/>
  <c r="D7" i="1"/>
  <c r="C52" i="1"/>
  <c r="C50" i="1"/>
  <c r="C48" i="1"/>
  <c r="C43" i="1"/>
  <c r="C39" i="1"/>
  <c r="C33" i="1"/>
  <c r="C26" i="1"/>
  <c r="C20" i="1"/>
  <c r="C17" i="1"/>
  <c r="C15" i="1"/>
  <c r="C7" i="1"/>
  <c r="E53" i="1"/>
  <c r="E51" i="1"/>
  <c r="E49" i="1"/>
  <c r="E47" i="1"/>
  <c r="E46" i="1"/>
  <c r="E45" i="1"/>
  <c r="E44" i="1"/>
  <c r="E42" i="1"/>
  <c r="E41" i="1"/>
  <c r="E40" i="1"/>
  <c r="E38" i="1"/>
  <c r="E37" i="1"/>
  <c r="E35" i="1"/>
  <c r="E34" i="1"/>
  <c r="E30" i="1"/>
  <c r="E29" i="1"/>
  <c r="E28" i="1"/>
  <c r="E27" i="1"/>
  <c r="E25" i="1"/>
  <c r="E24" i="1"/>
  <c r="E23" i="1"/>
  <c r="E22" i="1"/>
  <c r="E21" i="1"/>
  <c r="E19" i="1"/>
  <c r="E18" i="1"/>
  <c r="E16" i="1"/>
  <c r="E14" i="1"/>
  <c r="E13" i="1"/>
  <c r="E12" i="1"/>
  <c r="E11" i="1"/>
  <c r="E10" i="1"/>
  <c r="E9" i="1"/>
  <c r="E8" i="1"/>
  <c r="I51" i="1"/>
  <c r="I49" i="1"/>
  <c r="I47" i="1"/>
  <c r="I46" i="1"/>
  <c r="I45" i="1"/>
  <c r="I44" i="1"/>
  <c r="I42" i="1"/>
  <c r="I41" i="1"/>
  <c r="I40" i="1"/>
  <c r="I38" i="1"/>
  <c r="I37" i="1"/>
  <c r="I35" i="1"/>
  <c r="I34" i="1"/>
  <c r="I30" i="1"/>
  <c r="I29" i="1"/>
  <c r="I28" i="1"/>
  <c r="I27" i="1"/>
  <c r="I25" i="1"/>
  <c r="I24" i="1"/>
  <c r="I23" i="1"/>
  <c r="I22" i="1"/>
  <c r="I21" i="1"/>
  <c r="I19" i="1"/>
  <c r="I18" i="1"/>
  <c r="I16" i="1"/>
  <c r="I14" i="1"/>
  <c r="I13" i="1"/>
  <c r="I12" i="1"/>
  <c r="I11" i="1"/>
  <c r="I10" i="1"/>
  <c r="I9" i="1"/>
  <c r="I8" i="1"/>
  <c r="K53" i="1"/>
  <c r="K51" i="1"/>
  <c r="K49" i="1"/>
  <c r="K47" i="1"/>
  <c r="K46" i="1"/>
  <c r="K45" i="1"/>
  <c r="K44" i="1"/>
  <c r="K42" i="1"/>
  <c r="K41" i="1"/>
  <c r="K40" i="1"/>
  <c r="K38" i="1"/>
  <c r="K37" i="1"/>
  <c r="K35" i="1"/>
  <c r="K34" i="1"/>
  <c r="K30" i="1"/>
  <c r="K29" i="1"/>
  <c r="K28" i="1"/>
  <c r="K27" i="1"/>
  <c r="K25" i="1"/>
  <c r="K24" i="1"/>
  <c r="K23" i="1"/>
  <c r="K22" i="1"/>
  <c r="K21" i="1"/>
  <c r="K19" i="1"/>
  <c r="K18" i="1"/>
  <c r="K16" i="1"/>
  <c r="K14" i="1"/>
  <c r="K13" i="1"/>
  <c r="K12" i="1"/>
  <c r="K11" i="1"/>
  <c r="K10" i="1"/>
  <c r="K9" i="1"/>
  <c r="K8" i="1"/>
  <c r="L24" i="1" l="1"/>
  <c r="G6" i="1"/>
  <c r="L9" i="1"/>
  <c r="D6" i="1"/>
  <c r="C6" i="1"/>
  <c r="J31" i="1"/>
  <c r="F31" i="1"/>
  <c r="L19" i="1"/>
  <c r="J52" i="1"/>
  <c r="J36" i="1"/>
  <c r="L21" i="1"/>
  <c r="F27" i="1"/>
  <c r="F36" i="1"/>
  <c r="L53" i="1"/>
  <c r="L46" i="1"/>
  <c r="L42" i="1"/>
  <c r="L41" i="1"/>
  <c r="L29" i="1"/>
  <c r="L28" i="1"/>
  <c r="L16" i="1"/>
  <c r="L13" i="1"/>
  <c r="K52" i="1"/>
  <c r="L38" i="1"/>
  <c r="L11" i="1"/>
  <c r="L14" i="1"/>
  <c r="L10" i="1"/>
  <c r="L47" i="1"/>
  <c r="L51" i="1"/>
  <c r="L49" i="1"/>
  <c r="L45" i="1"/>
  <c r="L44" i="1"/>
  <c r="L40" i="1"/>
  <c r="L37" i="1"/>
  <c r="L34" i="1"/>
  <c r="L30" i="1"/>
  <c r="L27" i="1"/>
  <c r="L25" i="1"/>
  <c r="L23" i="1"/>
  <c r="E52" i="1"/>
  <c r="K15" i="1"/>
  <c r="K7" i="1"/>
  <c r="E26" i="1"/>
  <c r="E15" i="1"/>
  <c r="I52" i="1"/>
  <c r="I50" i="1"/>
  <c r="K50" i="1"/>
  <c r="E50" i="1"/>
  <c r="I48" i="1"/>
  <c r="K48" i="1"/>
  <c r="E48" i="1"/>
  <c r="I43" i="1"/>
  <c r="K43" i="1"/>
  <c r="E43" i="1"/>
  <c r="I39" i="1"/>
  <c r="K39" i="1"/>
  <c r="E39" i="1"/>
  <c r="I33" i="1"/>
  <c r="K33" i="1"/>
  <c r="E33" i="1"/>
  <c r="I26" i="1"/>
  <c r="K26" i="1"/>
  <c r="I20" i="1"/>
  <c r="K20" i="1"/>
  <c r="E20" i="1"/>
  <c r="I17" i="1"/>
  <c r="K17" i="1"/>
  <c r="E17" i="1"/>
  <c r="I15" i="1"/>
  <c r="I7" i="1"/>
  <c r="E7" i="1"/>
  <c r="L35" i="1"/>
  <c r="L22" i="1"/>
  <c r="L18" i="1"/>
  <c r="L12" i="1"/>
  <c r="L8" i="1"/>
  <c r="F46" i="1" l="1"/>
  <c r="L15" i="1"/>
  <c r="F16" i="1"/>
  <c r="F26" i="1"/>
  <c r="J23" i="1"/>
  <c r="J25" i="1"/>
  <c r="J40" i="1"/>
  <c r="J46" i="1"/>
  <c r="J18" i="1"/>
  <c r="J50" i="1"/>
  <c r="J37" i="1"/>
  <c r="J24" i="1"/>
  <c r="J49" i="1"/>
  <c r="J51" i="1"/>
  <c r="J39" i="1"/>
  <c r="J44" i="1"/>
  <c r="J53" i="1"/>
  <c r="J8" i="1"/>
  <c r="J9" i="1"/>
  <c r="J28" i="1"/>
  <c r="J30" i="1"/>
  <c r="J19" i="1"/>
  <c r="J17" i="1"/>
  <c r="J7" i="1"/>
  <c r="J14" i="1"/>
  <c r="J48" i="1"/>
  <c r="J29" i="1"/>
  <c r="J41" i="1"/>
  <c r="J22" i="1"/>
  <c r="J33" i="1"/>
  <c r="J12" i="1"/>
  <c r="J34" i="1"/>
  <c r="J27" i="1"/>
  <c r="J10" i="1"/>
  <c r="J21" i="1"/>
  <c r="J47" i="1"/>
  <c r="I6" i="1"/>
  <c r="J35" i="1"/>
  <c r="J20" i="1"/>
  <c r="J45" i="1"/>
  <c r="J26" i="1"/>
  <c r="J42" i="1"/>
  <c r="J15" i="1"/>
  <c r="J43" i="1"/>
  <c r="J16" i="1"/>
  <c r="J38" i="1"/>
  <c r="J13" i="1"/>
  <c r="J11" i="1"/>
  <c r="L52" i="1"/>
  <c r="F21" i="1"/>
  <c r="F44" i="1"/>
  <c r="F14" i="1"/>
  <c r="F34" i="1"/>
  <c r="F45" i="1"/>
  <c r="F51" i="1"/>
  <c r="F40" i="1"/>
  <c r="F15" i="1"/>
  <c r="F33" i="1"/>
  <c r="K6" i="1"/>
  <c r="F11" i="1"/>
  <c r="F19" i="1"/>
  <c r="F30" i="1"/>
  <c r="F9" i="1"/>
  <c r="F39" i="1"/>
  <c r="F10" i="1"/>
  <c r="F25" i="1"/>
  <c r="F49" i="1"/>
  <c r="F18" i="1"/>
  <c r="F42" i="1"/>
  <c r="F43" i="1"/>
  <c r="F24" i="1"/>
  <c r="F13" i="1"/>
  <c r="F48" i="1"/>
  <c r="F29" i="1"/>
  <c r="F53" i="1"/>
  <c r="F37" i="1"/>
  <c r="F8" i="1"/>
  <c r="F50" i="1"/>
  <c r="F47" i="1"/>
  <c r="F28" i="1"/>
  <c r="F17" i="1"/>
  <c r="F52" i="1"/>
  <c r="F35" i="1"/>
  <c r="F20" i="1"/>
  <c r="F7" i="1"/>
  <c r="F41" i="1"/>
  <c r="F22" i="1"/>
  <c r="F12" i="1"/>
  <c r="F38" i="1"/>
  <c r="F23" i="1"/>
  <c r="L26" i="1"/>
  <c r="L50" i="1"/>
  <c r="L48" i="1"/>
  <c r="L43" i="1"/>
  <c r="L39" i="1"/>
  <c r="L33" i="1"/>
  <c r="L20" i="1"/>
  <c r="L17" i="1"/>
  <c r="L7" i="1"/>
  <c r="I31" i="1"/>
  <c r="L31" i="1" s="1"/>
  <c r="E6" i="1"/>
  <c r="L6" i="1" l="1"/>
</calcChain>
</file>

<file path=xl/sharedStrings.xml><?xml version="1.0" encoding="utf-8"?>
<sst xmlns="http://schemas.openxmlformats.org/spreadsheetml/2006/main" count="108" uniqueCount="108">
  <si>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</si>
  <si>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</si>
  <si>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</si>
  <si>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</si>
  <si>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</si>
  <si>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</si>
  <si>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</si>
  <si>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</si>
  <si>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</si>
  <si>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</si>
  <si>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</si>
  <si>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</si>
  <si>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</si>
  <si>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</si>
  <si>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</si>
  <si>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</si>
  <si>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</si>
  <si>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</si>
  <si>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</si>
  <si>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</si>
  <si>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</si>
  <si>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</si>
  <si>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</si>
  <si>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</si>
  <si>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</si>
  <si>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</si>
  <si>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</si>
  <si>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</si>
  <si>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</si>
  <si>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</si>
  <si>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</si>
  <si>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</si>
  <si>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</si>
  <si>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</si>
  <si>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</si>
  <si>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</si>
  <si>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</si>
  <si>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</si>
  <si>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</si>
  <si>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</si>
  <si>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</si>
  <si>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</si>
  <si>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</si>
  <si>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</si>
  <si>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</si>
  <si>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</si>
  <si>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</si>
  <si>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</si>
  <si>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</si>
  <si>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</si>
  <si>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</si>
  <si>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</si>
  <si>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</si>
  <si>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</si>
  <si>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</si>
  <si>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</si>
  <si>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</si>
  <si>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</si>
  <si>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</si>
  <si>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</si>
  <si>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</si>
  <si>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</si>
  <si>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</si>
  <si>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</si>
  <si>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</si>
  <si>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</si>
  <si>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</si>
  <si>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</si>
  <si>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</si>
  <si>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</si>
  <si>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</si>
  <si>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</si>
  <si>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</si>
  <si>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</si>
  <si>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</si>
  <si>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</si>
  <si>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</si>
  <si>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</si>
  <si>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</si>
  <si>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</si>
  <si>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</si>
  <si>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</si>
  <si>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</si>
  <si>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</si>
  <si>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</si>
  <si>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</si>
  <si>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</si>
  <si>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</si>
  <si>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</si>
  <si>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</si>
  <si>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</si>
  <si>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</si>
  <si>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</si>
  <si>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</si>
  <si>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</si>
  <si>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</si>
  <si>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</si>
  <si>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</si>
  <si>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</si>
  <si>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</si>
  <si>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</si>
  <si>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</si>
  <si>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 xml:space="preserve">Дополнительное образование </t>
  </si>
  <si>
    <t>ОХРАНА ОКРУЖАЮЩЕЙ СРЕДЫ</t>
  </si>
  <si>
    <t>Сбор,удаление отходов и очистка сточных вод</t>
  </si>
  <si>
    <t>Анализ исполнения расходов бюджета Тоншаевского муниципального округа)</t>
  </si>
  <si>
    <t>Информация об исполнении за январь-май месяц 2022 года, 2021 года в разрезе разделов, подразделов классификации расходов</t>
  </si>
  <si>
    <t>за январь-май месяц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</si>
</sst>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9" x14ac:knownFonts="1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3"/>
  <sheetViews>
    <sheetView tabSelected="1" workbookViewId="0">
      <selection activeCell="C48" sqref="C48"/>
    </sheetView>
  </sheetViews>
  <sheetFormatPr defaultColWidth="9.85546875" defaultRowHeight="12.75" x14ac:dyDescent="0.2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 x14ac:dyDescent="0.2">
      <c r="A1" s="18" t="s">
        <v>105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</row>
    <row r="2" spans="1:15" x14ac:dyDescent="0.2">
      <c r="A2" s="20" t="s">
        <v>106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9"/>
      <c r="N2" s="19"/>
      <c r="O2" s="19"/>
    </row>
    <row r="4" spans="1:15" s="13" customFormat="1" ht="20.100000000000001" customHeight="1" x14ac:dyDescent="0.2">
      <c r="A4" s="21" t="s">
        <v>0</v>
      </c>
      <c r="B4" s="22" t="s">
        <v>1</v>
      </c>
      <c r="C4" s="24" t="s">
        <v>107</v>
      </c>
      <c r="D4" s="24"/>
      <c r="E4" s="24"/>
      <c r="F4" s="24"/>
      <c r="G4" s="24" t="s">
        <v>2</v>
      </c>
      <c r="H4" s="24"/>
      <c r="I4" s="24"/>
      <c r="J4" s="24"/>
      <c r="K4" s="24"/>
      <c r="L4" s="24"/>
    </row>
    <row r="5" spans="1:15" s="13" customFormat="1" ht="83.1" customHeight="1" x14ac:dyDescent="0.2">
      <c r="A5" s="21"/>
      <c r="B5" s="22"/>
      <c r="C5" s="23" t="s">
        <v>3</v>
      </c>
      <c r="D5" s="23" t="s">
        <v>4</v>
      </c>
      <c r="E5" s="24" t="s">
        <v>5</v>
      </c>
      <c r="F5" s="24" t="s">
        <v>6</v>
      </c>
      <c r="G5" s="23" t="s">
        <v>7</v>
      </c>
      <c r="H5" s="23" t="s">
        <v>8</v>
      </c>
      <c r="I5" s="24" t="s">
        <v>9</v>
      </c>
      <c r="J5" s="24" t="s">
        <v>10</v>
      </c>
      <c r="K5" s="24" t="s">
        <v>11</v>
      </c>
      <c r="L5" s="24" t="s">
        <v>12</v>
      </c>
    </row>
    <row r="6" spans="1:15" s="13" customFormat="1" ht="21" customHeight="1" x14ac:dyDescent="0.2">
      <c r="A6" s="1" t="s">
        <v>13</v>
      </c>
      <c r="B6" s="2"/>
      <c r="C6" s="3">
        <f>(C7+C15+C17+C20+C26+C31+C33+C39+C43+C48+C52+C50)</f>
        <v>1049136.29</v>
      </c>
      <c r="D6" s="3">
        <f>(D7+D15+D17+D20+D26+D31+D33+D39+D43+D48+D52+D50)</f>
        <v>316608.97000000003</v>
      </c>
      <c r="E6" s="4">
        <f t="shared" ref="E6:E33" si="0">(D6/C6)</f>
        <v>0.30178059134719287</v>
      </c>
      <c r="F6" s="4">
        <v>1</v>
      </c>
      <c r="G6" s="3">
        <f>(G7+G15+G17+G20+G26+G31+G33+G39+G43+G48+G52+G50)</f>
        <v>713718.11</v>
      </c>
      <c r="H6" s="3">
        <f>(H7+H15+H17+H20+H26+H31+H33+H39+H43+H48+H52+H50)</f>
        <v>250701.00000000003</v>
      </c>
      <c r="I6" s="4">
        <f t="shared" ref="I6:I33" si="1">(H6/G6)</f>
        <v>0.35126052777335304</v>
      </c>
      <c r="J6" s="4">
        <v>1</v>
      </c>
      <c r="K6" s="4">
        <f t="shared" ref="K6:K33" si="2">(D6/H6)</f>
        <v>1.262894723196158</v>
      </c>
      <c r="L6" s="14">
        <f t="shared" ref="L6:L33" si="3">(E6-I6)</f>
        <v>-4.9479936426160165E-2</v>
      </c>
    </row>
    <row r="7" spans="1:15" s="13" customFormat="1" ht="21" customHeight="1" x14ac:dyDescent="0.2">
      <c r="A7" s="5" t="s">
        <v>14</v>
      </c>
      <c r="B7" s="6" t="s">
        <v>15</v>
      </c>
      <c r="C7" s="7">
        <f>SUM(C8:C14)</f>
        <v>93895.959999999992</v>
      </c>
      <c r="D7" s="7">
        <f>SUM(D8:D14)</f>
        <v>34695.980000000003</v>
      </c>
      <c r="E7" s="8">
        <f t="shared" si="0"/>
        <v>0.36951515272861585</v>
      </c>
      <c r="F7" s="8">
        <f>(D7/D6)</f>
        <v>0.10958621924072461</v>
      </c>
      <c r="G7" s="7">
        <f>SUM(G8:G14)</f>
        <v>77946.559999999998</v>
      </c>
      <c r="H7" s="7">
        <f>SUM(H8:H14)</f>
        <v>31178.53</v>
      </c>
      <c r="I7" s="8">
        <f t="shared" si="1"/>
        <v>0.39999879404556149</v>
      </c>
      <c r="J7" s="8">
        <f>(H7/H6)</f>
        <v>0.12436539942002622</v>
      </c>
      <c r="K7" s="8">
        <f t="shared" si="2"/>
        <v>1.1128164156552605</v>
      </c>
      <c r="L7" s="15">
        <f t="shared" si="3"/>
        <v>-3.0483641316945642E-2</v>
      </c>
    </row>
    <row r="8" spans="1:15" s="13" customFormat="1" ht="41.1" customHeight="1" x14ac:dyDescent="0.2">
      <c r="A8" s="1" t="s">
        <v>16</v>
      </c>
      <c r="B8" s="2" t="s">
        <v>17</v>
      </c>
      <c r="C8" s="3">
        <v>1961.87</v>
      </c>
      <c r="D8" s="3">
        <v>922.76</v>
      </c>
      <c r="E8" s="4">
        <f t="shared" si="0"/>
        <v>0.47034716877265059</v>
      </c>
      <c r="F8" s="4">
        <f>(D8/D6)</f>
        <v>2.9145099710851524E-3</v>
      </c>
      <c r="G8" s="3">
        <v>1785.51</v>
      </c>
      <c r="H8" s="3">
        <v>765.92</v>
      </c>
      <c r="I8" s="4">
        <f t="shared" si="1"/>
        <v>0.42896427351288985</v>
      </c>
      <c r="J8" s="4">
        <f>(H8/H6)</f>
        <v>3.0551134618529638E-3</v>
      </c>
      <c r="K8" s="4">
        <f t="shared" si="2"/>
        <v>1.2047733444746187</v>
      </c>
      <c r="L8" s="14">
        <f t="shared" si="3"/>
        <v>4.1382895259760744E-2</v>
      </c>
    </row>
    <row r="9" spans="1:15" s="13" customFormat="1" ht="60.95" customHeight="1" x14ac:dyDescent="0.2">
      <c r="A9" s="1" t="s">
        <v>18</v>
      </c>
      <c r="B9" s="2" t="s">
        <v>19</v>
      </c>
      <c r="C9" s="3">
        <v>1720.62</v>
      </c>
      <c r="D9" s="3">
        <v>456.86</v>
      </c>
      <c r="E9" s="4">
        <f t="shared" si="0"/>
        <v>0.26552056816728858</v>
      </c>
      <c r="F9" s="4">
        <f>(D9/D6)</f>
        <v>1.4429787001928593E-3</v>
      </c>
      <c r="G9" s="3">
        <v>1772.56</v>
      </c>
      <c r="H9" s="3">
        <v>534.79</v>
      </c>
      <c r="I9" s="4">
        <f t="shared" si="1"/>
        <v>0.30170487881933472</v>
      </c>
      <c r="J9" s="4">
        <f>(H9/H6)</f>
        <v>2.133178567297298E-3</v>
      </c>
      <c r="K9" s="4">
        <f t="shared" si="2"/>
        <v>0.85427924979898662</v>
      </c>
      <c r="L9" s="14">
        <f>(E9-I9)</f>
        <v>-3.6184310652046137E-2</v>
      </c>
    </row>
    <row r="10" spans="1:15" s="13" customFormat="1" ht="60.95" customHeight="1" x14ac:dyDescent="0.2">
      <c r="A10" s="1" t="s">
        <v>20</v>
      </c>
      <c r="B10" s="2" t="s">
        <v>21</v>
      </c>
      <c r="C10" s="3">
        <v>45750.31</v>
      </c>
      <c r="D10" s="3">
        <v>14599.12</v>
      </c>
      <c r="E10" s="4">
        <f t="shared" si="0"/>
        <v>0.31910428585074074</v>
      </c>
      <c r="F10" s="4">
        <f>(D10/D6)</f>
        <v>4.6110885613885162E-2</v>
      </c>
      <c r="G10" s="3">
        <v>35941.040000000001</v>
      </c>
      <c r="H10" s="3">
        <v>14219.91</v>
      </c>
      <c r="I10" s="4">
        <f t="shared" si="1"/>
        <v>0.39564547937399697</v>
      </c>
      <c r="J10" s="4">
        <f>(H10/H6)</f>
        <v>5.6720595450357195E-2</v>
      </c>
      <c r="K10" s="4">
        <f t="shared" si="2"/>
        <v>1.0266675386834376</v>
      </c>
      <c r="L10" s="14">
        <f t="shared" si="3"/>
        <v>-7.6541193523256223E-2</v>
      </c>
    </row>
    <row r="11" spans="1:15" s="13" customFormat="1" ht="21" customHeight="1" x14ac:dyDescent="0.2">
      <c r="A11" s="1" t="s">
        <v>22</v>
      </c>
      <c r="B11" s="2" t="s">
        <v>23</v>
      </c>
      <c r="C11" s="3">
        <v>93.4</v>
      </c>
      <c r="D11" s="3"/>
      <c r="E11" s="4">
        <f t="shared" si="0"/>
        <v>0</v>
      </c>
      <c r="F11" s="4">
        <f>(D11/D6)</f>
        <v>0</v>
      </c>
      <c r="G11" s="3">
        <v>16.3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 x14ac:dyDescent="0.2">
      <c r="A12" s="1" t="s">
        <v>24</v>
      </c>
      <c r="B12" s="2" t="s">
        <v>25</v>
      </c>
      <c r="C12" s="3">
        <v>9214.67</v>
      </c>
      <c r="D12" s="3">
        <v>3823.06</v>
      </c>
      <c r="E12" s="4">
        <f t="shared" si="0"/>
        <v>0.41488843333510583</v>
      </c>
      <c r="F12" s="4">
        <f>(D12/D6)</f>
        <v>1.2075021121479911E-2</v>
      </c>
      <c r="G12" s="3">
        <v>9521.7000000000007</v>
      </c>
      <c r="H12" s="3">
        <v>3846.8</v>
      </c>
      <c r="I12" s="4">
        <f t="shared" si="1"/>
        <v>0.40400348677232006</v>
      </c>
      <c r="J12" s="4">
        <f>(H12/H6)</f>
        <v>1.5344174933486502E-2</v>
      </c>
      <c r="K12" s="4">
        <f t="shared" si="2"/>
        <v>0.99382863678901934</v>
      </c>
      <c r="L12" s="14">
        <f t="shared" si="3"/>
        <v>1.0884946562785769E-2</v>
      </c>
    </row>
    <row r="13" spans="1:15" s="13" customFormat="1" ht="21" customHeight="1" x14ac:dyDescent="0.2">
      <c r="A13" s="1" t="s">
        <v>26</v>
      </c>
      <c r="B13" s="2" t="s">
        <v>27</v>
      </c>
      <c r="C13" s="3">
        <v>3325</v>
      </c>
      <c r="D13" s="3"/>
      <c r="E13" s="4">
        <f t="shared" si="0"/>
        <v>0</v>
      </c>
      <c r="F13" s="4">
        <f>(D13/D6)</f>
        <v>0</v>
      </c>
      <c r="G13" s="3">
        <v>974.24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>
        <f t="shared" si="3"/>
        <v>0</v>
      </c>
    </row>
    <row r="14" spans="1:15" s="13" customFormat="1" ht="21" customHeight="1" x14ac:dyDescent="0.2">
      <c r="A14" s="1" t="s">
        <v>28</v>
      </c>
      <c r="B14" s="2" t="s">
        <v>29</v>
      </c>
      <c r="C14" s="3">
        <v>31830.09</v>
      </c>
      <c r="D14" s="3">
        <v>14894.18</v>
      </c>
      <c r="E14" s="4">
        <f t="shared" si="0"/>
        <v>0.46792767472539348</v>
      </c>
      <c r="F14" s="4">
        <f>(D14/D6)</f>
        <v>4.7042823834081517E-2</v>
      </c>
      <c r="G14" s="3">
        <v>27935.21</v>
      </c>
      <c r="H14" s="3">
        <v>11811.11</v>
      </c>
      <c r="I14" s="4">
        <f t="shared" si="1"/>
        <v>0.42280369469211082</v>
      </c>
      <c r="J14" s="4">
        <f>(H14/H6)</f>
        <v>4.7112337007032282E-2</v>
      </c>
      <c r="K14" s="4">
        <f t="shared" si="2"/>
        <v>1.2610313509907196</v>
      </c>
      <c r="L14" s="14">
        <f t="shared" si="3"/>
        <v>4.5123980033282662E-2</v>
      </c>
    </row>
    <row r="15" spans="1:15" s="13" customFormat="1" ht="21" customHeight="1" x14ac:dyDescent="0.2">
      <c r="A15" s="5" t="s">
        <v>30</v>
      </c>
      <c r="B15" s="6" t="s">
        <v>31</v>
      </c>
      <c r="C15" s="7">
        <f>SUM(C16:C16)</f>
        <v>481</v>
      </c>
      <c r="D15" s="7">
        <f>SUM(D16:D16)</f>
        <v>172.9</v>
      </c>
      <c r="E15" s="8">
        <f t="shared" si="0"/>
        <v>0.35945945945945945</v>
      </c>
      <c r="F15" s="8">
        <f>(D15/D6)</f>
        <v>5.4609949932877763E-4</v>
      </c>
      <c r="G15" s="7">
        <f>SUM(G16:G16)</f>
        <v>704</v>
      </c>
      <c r="H15" s="7">
        <f>SUM(H16:H16)</f>
        <v>271.24</v>
      </c>
      <c r="I15" s="8">
        <f t="shared" si="1"/>
        <v>0.38528409090909094</v>
      </c>
      <c r="J15" s="8">
        <f>(H15/H6)</f>
        <v>1.0819262787144844E-3</v>
      </c>
      <c r="K15" s="8">
        <f t="shared" si="2"/>
        <v>0.63744285503613041</v>
      </c>
      <c r="L15" s="8">
        <f t="shared" si="3"/>
        <v>-2.5824631449631485E-2</v>
      </c>
    </row>
    <row r="16" spans="1:15" s="13" customFormat="1" ht="21" customHeight="1" x14ac:dyDescent="0.2">
      <c r="A16" s="1" t="s">
        <v>32</v>
      </c>
      <c r="B16" s="2" t="s">
        <v>33</v>
      </c>
      <c r="C16" s="3">
        <v>481</v>
      </c>
      <c r="D16" s="3">
        <v>172.9</v>
      </c>
      <c r="E16" s="4">
        <f t="shared" si="0"/>
        <v>0.35945945945945945</v>
      </c>
      <c r="F16" s="4">
        <f>(D16/D6)</f>
        <v>5.4609949932877763E-4</v>
      </c>
      <c r="G16" s="3">
        <v>704</v>
      </c>
      <c r="H16" s="3">
        <v>271.24</v>
      </c>
      <c r="I16" s="4">
        <f t="shared" si="1"/>
        <v>0.38528409090909094</v>
      </c>
      <c r="J16" s="4">
        <f>(H16/H6)</f>
        <v>1.0819262787144844E-3</v>
      </c>
      <c r="K16" s="4">
        <f t="shared" si="2"/>
        <v>0.63744285503613041</v>
      </c>
      <c r="L16" s="4">
        <f t="shared" si="3"/>
        <v>-2.5824631449631485E-2</v>
      </c>
    </row>
    <row r="17" spans="1:12" s="13" customFormat="1" ht="41.1" customHeight="1" x14ac:dyDescent="0.2">
      <c r="A17" s="5" t="s">
        <v>34</v>
      </c>
      <c r="B17" s="6" t="s">
        <v>35</v>
      </c>
      <c r="C17" s="7">
        <f>SUM(C18:C19)</f>
        <v>17013.28</v>
      </c>
      <c r="D17" s="7">
        <f>SUM(D18:D19)</f>
        <v>8559.880000000001</v>
      </c>
      <c r="E17" s="8">
        <f t="shared" si="0"/>
        <v>0.50312932015460876</v>
      </c>
      <c r="F17" s="8">
        <f>(D17/D6)</f>
        <v>2.703612598215395E-2</v>
      </c>
      <c r="G17" s="7">
        <f>SUM(G18:G19)</f>
        <v>13669.779999999999</v>
      </c>
      <c r="H17" s="7">
        <f>SUM(H18:H19)</f>
        <v>5048.08</v>
      </c>
      <c r="I17" s="8">
        <f t="shared" si="1"/>
        <v>0.3692875818045353</v>
      </c>
      <c r="J17" s="8">
        <f>(H17/H6)</f>
        <v>2.0135859051220374E-2</v>
      </c>
      <c r="K17" s="8">
        <f t="shared" si="2"/>
        <v>1.6956704331151649</v>
      </c>
      <c r="L17" s="15">
        <f t="shared" si="3"/>
        <v>0.13384173835007346</v>
      </c>
    </row>
    <row r="18" spans="1:12" s="13" customFormat="1" ht="41.1" customHeight="1" x14ac:dyDescent="0.2">
      <c r="A18" s="1" t="s">
        <v>36</v>
      </c>
      <c r="B18" s="2" t="s">
        <v>37</v>
      </c>
      <c r="C18" s="3">
        <v>5341.75</v>
      </c>
      <c r="D18" s="3">
        <v>2117.62</v>
      </c>
      <c r="E18" s="4">
        <f t="shared" si="0"/>
        <v>0.39642813684653905</v>
      </c>
      <c r="F18" s="4">
        <f>(D18/D6)</f>
        <v>6.68843968634243E-3</v>
      </c>
      <c r="G18" s="3">
        <v>5587.59</v>
      </c>
      <c r="H18" s="3">
        <v>2260.92</v>
      </c>
      <c r="I18" s="4">
        <f t="shared" si="1"/>
        <v>0.40463240860549898</v>
      </c>
      <c r="J18" s="4">
        <f>(H18/H6)</f>
        <v>9.018392427632917E-3</v>
      </c>
      <c r="K18" s="4">
        <f t="shared" si="2"/>
        <v>0.93661872158236459</v>
      </c>
      <c r="L18" s="14">
        <f t="shared" si="3"/>
        <v>-8.2042717589599357E-3</v>
      </c>
    </row>
    <row r="19" spans="1:12" s="13" customFormat="1" ht="21" customHeight="1" x14ac:dyDescent="0.2">
      <c r="A19" s="1" t="s">
        <v>38</v>
      </c>
      <c r="B19" s="2" t="s">
        <v>39</v>
      </c>
      <c r="C19" s="3">
        <v>11671.53</v>
      </c>
      <c r="D19" s="3">
        <v>6442.26</v>
      </c>
      <c r="E19" s="4">
        <f t="shared" si="0"/>
        <v>0.55196362430632484</v>
      </c>
      <c r="F19" s="4">
        <f>(D19/D6)</f>
        <v>2.0347686295811518E-2</v>
      </c>
      <c r="G19" s="3">
        <v>8082.19</v>
      </c>
      <c r="H19" s="3">
        <v>2787.16</v>
      </c>
      <c r="I19" s="4">
        <f t="shared" si="1"/>
        <v>0.34485207598435574</v>
      </c>
      <c r="J19" s="4">
        <f>(H19/H6)</f>
        <v>1.1117466623587459E-2</v>
      </c>
      <c r="K19" s="4">
        <f t="shared" si="2"/>
        <v>2.3114065930911756</v>
      </c>
      <c r="L19" s="4">
        <f t="shared" si="3"/>
        <v>0.2071115483219691</v>
      </c>
    </row>
    <row r="20" spans="1:12" s="13" customFormat="1" ht="21" customHeight="1" x14ac:dyDescent="0.2">
      <c r="A20" s="5" t="s">
        <v>40</v>
      </c>
      <c r="B20" s="6" t="s">
        <v>41</v>
      </c>
      <c r="C20" s="7">
        <f>SUM(C21:C25)</f>
        <v>63901.319999999992</v>
      </c>
      <c r="D20" s="7">
        <f>SUM(D21:D25)</f>
        <v>10829.809999999998</v>
      </c>
      <c r="E20" s="8">
        <f t="shared" si="0"/>
        <v>0.1694770937439164</v>
      </c>
      <c r="F20" s="8">
        <f>(D20/D6)</f>
        <v>3.4205632266198889E-2</v>
      </c>
      <c r="G20" s="7">
        <f>SUM(G21:G25)</f>
        <v>54993.83</v>
      </c>
      <c r="H20" s="7">
        <f>SUM(H21:H25)</f>
        <v>15307.12</v>
      </c>
      <c r="I20" s="8">
        <f t="shared" si="1"/>
        <v>0.2783424976947414</v>
      </c>
      <c r="J20" s="8">
        <f>(H20/H6)</f>
        <v>6.1057275399779017E-2</v>
      </c>
      <c r="K20" s="8">
        <f t="shared" si="2"/>
        <v>0.70750147643710881</v>
      </c>
      <c r="L20" s="15">
        <f t="shared" si="3"/>
        <v>-0.108865403950825</v>
      </c>
    </row>
    <row r="21" spans="1:12" s="13" customFormat="1" ht="21" customHeight="1" x14ac:dyDescent="0.2">
      <c r="A21" s="1" t="s">
        <v>42</v>
      </c>
      <c r="B21" s="2" t="s">
        <v>43</v>
      </c>
      <c r="C21" s="3">
        <v>10043.379999999999</v>
      </c>
      <c r="D21" s="3">
        <v>3594.43</v>
      </c>
      <c r="E21" s="4">
        <f t="shared" si="0"/>
        <v>0.35789047113621114</v>
      </c>
      <c r="F21" s="4">
        <f>(D21/D6)</f>
        <v>1.1352900077341459E-2</v>
      </c>
      <c r="G21" s="3">
        <v>8644.0400000000009</v>
      </c>
      <c r="H21" s="3">
        <v>5399.05</v>
      </c>
      <c r="I21" s="4">
        <f t="shared" si="1"/>
        <v>0.62459798890333684</v>
      </c>
      <c r="J21" s="4">
        <f>(H21/H6)</f>
        <v>2.1535813578725253E-2</v>
      </c>
      <c r="K21" s="4">
        <f t="shared" si="2"/>
        <v>0.66575230827645604</v>
      </c>
      <c r="L21" s="14">
        <f t="shared" si="3"/>
        <v>-0.2667075177671257</v>
      </c>
    </row>
    <row r="22" spans="1:12" s="13" customFormat="1" ht="21" customHeight="1" x14ac:dyDescent="0.2">
      <c r="A22" s="1" t="s">
        <v>44</v>
      </c>
      <c r="B22" s="2" t="s">
        <v>45</v>
      </c>
      <c r="C22" s="3">
        <v>3385</v>
      </c>
      <c r="D22" s="3">
        <v>782.85</v>
      </c>
      <c r="E22" s="4">
        <f t="shared" si="0"/>
        <v>0.23127031019202365</v>
      </c>
      <c r="F22" s="4">
        <f>(D22/D6)</f>
        <v>2.4726084039880486E-3</v>
      </c>
      <c r="G22" s="3">
        <v>800</v>
      </c>
      <c r="H22" s="3">
        <v>150</v>
      </c>
      <c r="I22" s="4">
        <f t="shared" si="1"/>
        <v>0.1875</v>
      </c>
      <c r="J22" s="4">
        <f>(H22/H6)</f>
        <v>5.9832230425885811E-4</v>
      </c>
      <c r="K22" s="4">
        <f t="shared" si="2"/>
        <v>5.2190000000000003</v>
      </c>
      <c r="L22" s="14">
        <f t="shared" si="3"/>
        <v>4.3770310192023654E-2</v>
      </c>
    </row>
    <row r="23" spans="1:12" s="13" customFormat="1" ht="21" customHeight="1" x14ac:dyDescent="0.2">
      <c r="A23" s="1" t="s">
        <v>46</v>
      </c>
      <c r="B23" s="2" t="s">
        <v>47</v>
      </c>
      <c r="C23" s="3">
        <v>40657.5</v>
      </c>
      <c r="D23" s="3">
        <v>3819.77</v>
      </c>
      <c r="E23" s="4">
        <f t="shared" si="0"/>
        <v>9.3949947734120395E-2</v>
      </c>
      <c r="F23" s="4">
        <f>(D23/D6)</f>
        <v>1.2064629754488635E-2</v>
      </c>
      <c r="G23" s="3">
        <v>34430.85</v>
      </c>
      <c r="H23" s="3">
        <v>7046.13</v>
      </c>
      <c r="I23" s="4">
        <f t="shared" si="1"/>
        <v>0.20464583360561822</v>
      </c>
      <c r="J23" s="4">
        <f>(H23/H6)</f>
        <v>2.8105711584716451E-2</v>
      </c>
      <c r="K23" s="4">
        <f t="shared" si="2"/>
        <v>0.54210893071799693</v>
      </c>
      <c r="L23" s="4">
        <f t="shared" si="3"/>
        <v>-0.11069588587149783</v>
      </c>
    </row>
    <row r="24" spans="1:12" s="13" customFormat="1" ht="21" customHeight="1" x14ac:dyDescent="0.2">
      <c r="A24" s="1" t="s">
        <v>48</v>
      </c>
      <c r="B24" s="2" t="s">
        <v>49</v>
      </c>
      <c r="C24" s="3">
        <v>1040.6400000000001</v>
      </c>
      <c r="D24" s="3">
        <v>171.05</v>
      </c>
      <c r="E24" s="4">
        <f t="shared" si="0"/>
        <v>0.16437000307503075</v>
      </c>
      <c r="F24" s="4">
        <f>(D24/D6)</f>
        <v>5.4025632944006607E-4</v>
      </c>
      <c r="G24" s="3">
        <v>787.19</v>
      </c>
      <c r="H24" s="3">
        <v>232.52</v>
      </c>
      <c r="I24" s="4">
        <f t="shared" si="1"/>
        <v>0.29537976854380771</v>
      </c>
      <c r="J24" s="4">
        <f>(H24/H6)</f>
        <v>9.2747934790846456E-4</v>
      </c>
      <c r="K24" s="4">
        <f t="shared" si="2"/>
        <v>0.73563564424565631</v>
      </c>
      <c r="L24" s="4">
        <f t="shared" si="3"/>
        <v>-0.13100976546877696</v>
      </c>
    </row>
    <row r="25" spans="1:12" s="13" customFormat="1" ht="21" customHeight="1" x14ac:dyDescent="0.2">
      <c r="A25" s="1" t="s">
        <v>50</v>
      </c>
      <c r="B25" s="2" t="s">
        <v>51</v>
      </c>
      <c r="C25" s="3">
        <v>8774.7999999999993</v>
      </c>
      <c r="D25" s="3">
        <v>2461.71</v>
      </c>
      <c r="E25" s="4">
        <f t="shared" si="0"/>
        <v>0.2805431462825364</v>
      </c>
      <c r="F25" s="4">
        <f>(D25/D6)</f>
        <v>7.77523770094069E-3</v>
      </c>
      <c r="G25" s="3">
        <v>10331.75</v>
      </c>
      <c r="H25" s="3">
        <v>2479.42</v>
      </c>
      <c r="I25" s="4">
        <f t="shared" si="1"/>
        <v>0.23998064219517506</v>
      </c>
      <c r="J25" s="4">
        <f>(H25/H6)</f>
        <v>9.8899485841699858E-3</v>
      </c>
      <c r="K25" s="4">
        <f t="shared" si="2"/>
        <v>0.99285720047430448</v>
      </c>
      <c r="L25" s="4">
        <f t="shared" si="3"/>
        <v>4.056250408736134E-2</v>
      </c>
    </row>
    <row r="26" spans="1:12" s="13" customFormat="1" ht="21" customHeight="1" x14ac:dyDescent="0.2">
      <c r="A26" s="5" t="s">
        <v>52</v>
      </c>
      <c r="B26" s="6" t="s">
        <v>53</v>
      </c>
      <c r="C26" s="7">
        <f>SUM(C27:C30)</f>
        <v>348378.72</v>
      </c>
      <c r="D26" s="7">
        <f>SUM(D27:D30)</f>
        <v>67172.160000000003</v>
      </c>
      <c r="E26" s="8">
        <f t="shared" si="0"/>
        <v>0.19281361387400472</v>
      </c>
      <c r="F26" s="8">
        <f>(D26/D6)</f>
        <v>0.21216126630903728</v>
      </c>
      <c r="G26" s="7">
        <f>SUM(G27:G30)</f>
        <v>112067.89000000001</v>
      </c>
      <c r="H26" s="7">
        <f>SUM(H27:H30)</f>
        <v>10141.720000000001</v>
      </c>
      <c r="I26" s="8">
        <f t="shared" si="1"/>
        <v>9.0496216177533104E-2</v>
      </c>
      <c r="J26" s="8">
        <f>(H26/H6)</f>
        <v>4.0453448530320978E-2</v>
      </c>
      <c r="K26" s="8">
        <f t="shared" si="2"/>
        <v>6.6233498854237736</v>
      </c>
      <c r="L26" s="8">
        <f t="shared" si="3"/>
        <v>0.10231739769647162</v>
      </c>
    </row>
    <row r="27" spans="1:12" s="13" customFormat="1" ht="21" customHeight="1" x14ac:dyDescent="0.2">
      <c r="A27" s="1" t="s">
        <v>54</v>
      </c>
      <c r="B27" s="2" t="s">
        <v>55</v>
      </c>
      <c r="C27" s="3">
        <v>303146.43</v>
      </c>
      <c r="D27" s="3">
        <v>56252.47</v>
      </c>
      <c r="E27" s="4">
        <f t="shared" si="0"/>
        <v>0.18556204010055471</v>
      </c>
      <c r="F27" s="4">
        <f>(D27/D6)</f>
        <v>0.1776717507403533</v>
      </c>
      <c r="G27" s="3">
        <v>79911.38</v>
      </c>
      <c r="H27" s="3">
        <v>3686.94</v>
      </c>
      <c r="I27" s="4">
        <f t="shared" si="1"/>
        <v>4.6137859213543804E-2</v>
      </c>
      <c r="J27" s="4">
        <f>(H27/H6)</f>
        <v>1.4706522909761028E-2</v>
      </c>
      <c r="K27" s="4">
        <f t="shared" si="2"/>
        <v>15.257224147938398</v>
      </c>
      <c r="L27" s="4">
        <f t="shared" si="3"/>
        <v>0.13942418088701092</v>
      </c>
    </row>
    <row r="28" spans="1:12" s="13" customFormat="1" ht="21" customHeight="1" x14ac:dyDescent="0.2">
      <c r="A28" s="1" t="s">
        <v>56</v>
      </c>
      <c r="B28" s="2" t="s">
        <v>57</v>
      </c>
      <c r="C28" s="3">
        <v>4929.46</v>
      </c>
      <c r="D28" s="3">
        <v>1810.81</v>
      </c>
      <c r="E28" s="4">
        <f t="shared" si="0"/>
        <v>0.36734449615170828</v>
      </c>
      <c r="F28" s="4">
        <f>(D28/D6)</f>
        <v>5.7193894411772346E-3</v>
      </c>
      <c r="G28" s="3">
        <v>2442.89</v>
      </c>
      <c r="H28" s="3"/>
      <c r="I28" s="4">
        <f t="shared" si="1"/>
        <v>0</v>
      </c>
      <c r="J28" s="4">
        <f>(H28/H6)</f>
        <v>0</v>
      </c>
      <c r="K28" s="4" t="e">
        <f t="shared" si="2"/>
        <v>#DIV/0!</v>
      </c>
      <c r="L28" s="4">
        <f t="shared" si="3"/>
        <v>0.36734449615170828</v>
      </c>
    </row>
    <row r="29" spans="1:12" s="13" customFormat="1" ht="21" customHeight="1" x14ac:dyDescent="0.2">
      <c r="A29" s="1" t="s">
        <v>58</v>
      </c>
      <c r="B29" s="2" t="s">
        <v>59</v>
      </c>
      <c r="C29" s="3">
        <v>35117.339999999997</v>
      </c>
      <c r="D29" s="3">
        <v>7175.12</v>
      </c>
      <c r="E29" s="4">
        <f t="shared" si="0"/>
        <v>0.20431843641915934</v>
      </c>
      <c r="F29" s="4">
        <f>(D29/D6)</f>
        <v>2.2662402773995945E-2</v>
      </c>
      <c r="G29" s="3">
        <v>28934.74</v>
      </c>
      <c r="H29" s="3">
        <v>6392.59</v>
      </c>
      <c r="I29" s="4">
        <f t="shared" si="1"/>
        <v>0.22093130956075638</v>
      </c>
      <c r="J29" s="4">
        <f>(H29/H6)</f>
        <v>2.5498861193214224E-2</v>
      </c>
      <c r="K29" s="4">
        <f t="shared" si="2"/>
        <v>1.1224120426931807</v>
      </c>
      <c r="L29" s="14">
        <f t="shared" si="3"/>
        <v>-1.661287314159704E-2</v>
      </c>
    </row>
    <row r="30" spans="1:12" s="13" customFormat="1" ht="21" customHeight="1" x14ac:dyDescent="0.2">
      <c r="A30" s="1" t="s">
        <v>60</v>
      </c>
      <c r="B30" s="2" t="s">
        <v>61</v>
      </c>
      <c r="C30" s="3">
        <v>5185.49</v>
      </c>
      <c r="D30" s="3">
        <v>1933.76</v>
      </c>
      <c r="E30" s="4">
        <f t="shared" si="0"/>
        <v>0.3729175063494482</v>
      </c>
      <c r="F30" s="4">
        <f>(D30/D6)</f>
        <v>6.1077233535107986E-3</v>
      </c>
      <c r="G30" s="3">
        <v>778.88</v>
      </c>
      <c r="H30" s="3">
        <v>62.19</v>
      </c>
      <c r="I30" s="4">
        <f t="shared" si="1"/>
        <v>7.9845419063270334E-2</v>
      </c>
      <c r="J30" s="4">
        <f>(H30/H6)</f>
        <v>2.4806442734572255E-4</v>
      </c>
      <c r="K30" s="4">
        <f t="shared" si="2"/>
        <v>31.09438816529989</v>
      </c>
      <c r="L30" s="14">
        <f t="shared" si="3"/>
        <v>0.29307208728617784</v>
      </c>
    </row>
    <row r="31" spans="1:12" s="13" customFormat="1" ht="21" customHeight="1" x14ac:dyDescent="0.2">
      <c r="A31" s="16" t="s">
        <v>103</v>
      </c>
      <c r="B31" s="17">
        <v>600</v>
      </c>
      <c r="C31" s="7">
        <f>SUM(C32:C32)</f>
        <v>0</v>
      </c>
      <c r="D31" s="7">
        <f>SUM(D32:D32)</f>
        <v>0</v>
      </c>
      <c r="E31" s="4" t="e">
        <f t="shared" si="0"/>
        <v>#DIV/0!</v>
      </c>
      <c r="F31" s="4">
        <f>(D31/D7)</f>
        <v>0</v>
      </c>
      <c r="G31" s="7">
        <f>SUM(G32:G32)</f>
        <v>1053.58</v>
      </c>
      <c r="H31" s="7">
        <f>SUM(H32:H32)</f>
        <v>0</v>
      </c>
      <c r="I31" s="4">
        <f t="shared" si="1"/>
        <v>0</v>
      </c>
      <c r="J31" s="4">
        <f>(H31/H7)</f>
        <v>0</v>
      </c>
      <c r="K31" s="4" t="e">
        <f t="shared" si="2"/>
        <v>#DIV/0!</v>
      </c>
      <c r="L31" s="14" t="e">
        <f t="shared" si="3"/>
        <v>#DIV/0!</v>
      </c>
    </row>
    <row r="32" spans="1:12" s="13" customFormat="1" ht="21" customHeight="1" x14ac:dyDescent="0.2">
      <c r="A32" s="1" t="s">
        <v>104</v>
      </c>
      <c r="B32" s="2">
        <v>602</v>
      </c>
      <c r="C32" s="3"/>
      <c r="D32" s="3"/>
      <c r="E32" s="4" t="e">
        <f t="shared" si="0"/>
        <v>#DIV/0!</v>
      </c>
      <c r="F32" s="4">
        <f>(D32/D8)</f>
        <v>0</v>
      </c>
      <c r="G32" s="3">
        <v>1053.58</v>
      </c>
      <c r="H32" s="3"/>
      <c r="I32" s="4">
        <f t="shared" si="1"/>
        <v>0</v>
      </c>
      <c r="J32" s="4">
        <f>(H32/H8)</f>
        <v>0</v>
      </c>
      <c r="K32" s="4" t="e">
        <f t="shared" si="2"/>
        <v>#DIV/0!</v>
      </c>
      <c r="L32" s="14" t="e">
        <f t="shared" si="3"/>
        <v>#DIV/0!</v>
      </c>
    </row>
    <row r="33" spans="1:12" s="13" customFormat="1" ht="21" customHeight="1" x14ac:dyDescent="0.2">
      <c r="A33" s="5" t="s">
        <v>62</v>
      </c>
      <c r="B33" s="6" t="s">
        <v>63</v>
      </c>
      <c r="C33" s="7">
        <f>SUM(C34:C38)</f>
        <v>409422.32</v>
      </c>
      <c r="D33" s="7">
        <f>SUM(D34:D38)</f>
        <v>155444.44</v>
      </c>
      <c r="E33" s="8">
        <f t="shared" si="0"/>
        <v>0.37966772304939311</v>
      </c>
      <c r="F33" s="8">
        <f>(D33/D6)</f>
        <v>0.49096663306791338</v>
      </c>
      <c r="G33" s="7">
        <f>SUM(G34:G38)</f>
        <v>346210.09</v>
      </c>
      <c r="H33" s="7">
        <f>SUM(H34:H38)</f>
        <v>149381.15000000002</v>
      </c>
      <c r="I33" s="8">
        <f t="shared" si="1"/>
        <v>0.43147543735654847</v>
      </c>
      <c r="J33" s="8">
        <f>(H33/H6)</f>
        <v>0.59585382587225422</v>
      </c>
      <c r="K33" s="8">
        <f t="shared" si="2"/>
        <v>1.0405893916334155</v>
      </c>
      <c r="L33" s="15">
        <f t="shared" si="3"/>
        <v>-5.1807714307155361E-2</v>
      </c>
    </row>
    <row r="34" spans="1:12" s="13" customFormat="1" ht="21" customHeight="1" x14ac:dyDescent="0.2">
      <c r="A34" s="1" t="s">
        <v>64</v>
      </c>
      <c r="B34" s="2" t="s">
        <v>65</v>
      </c>
      <c r="C34" s="3">
        <v>113042.31</v>
      </c>
      <c r="D34" s="3">
        <v>48012.61</v>
      </c>
      <c r="E34" s="4">
        <f t="shared" ref="E34:E53" si="4">(D34/C34)</f>
        <v>0.42473132405026048</v>
      </c>
      <c r="F34" s="4">
        <f>(D34/D6)</f>
        <v>0.15164639839484015</v>
      </c>
      <c r="G34" s="3">
        <v>104009.68</v>
      </c>
      <c r="H34" s="3">
        <v>46008.86</v>
      </c>
      <c r="I34" s="4">
        <f t="shared" ref="I34:I52" si="5">(H34/G34)</f>
        <v>0.44235171187912514</v>
      </c>
      <c r="J34" s="4">
        <f>(H34/H6)</f>
        <v>0.18352084754348805</v>
      </c>
      <c r="K34" s="4">
        <f t="shared" ref="K34:K53" si="6">(D34/H34)</f>
        <v>1.0435513942314589</v>
      </c>
      <c r="L34" s="14">
        <f t="shared" ref="L34:L53" si="7">(E34-I34)</f>
        <v>-1.7620387828864659E-2</v>
      </c>
    </row>
    <row r="35" spans="1:12" s="13" customFormat="1" ht="21" customHeight="1" x14ac:dyDescent="0.2">
      <c r="A35" s="1" t="s">
        <v>66</v>
      </c>
      <c r="B35" s="2" t="s">
        <v>67</v>
      </c>
      <c r="C35" s="3">
        <v>212816.42</v>
      </c>
      <c r="D35" s="3">
        <v>89591.66</v>
      </c>
      <c r="E35" s="4">
        <f t="shared" si="4"/>
        <v>0.42098095626267934</v>
      </c>
      <c r="F35" s="4">
        <f>(D35/D6)</f>
        <v>0.28297258918469681</v>
      </c>
      <c r="G35" s="3">
        <v>192851.18</v>
      </c>
      <c r="H35" s="3">
        <v>84563.58</v>
      </c>
      <c r="I35" s="4">
        <f t="shared" si="5"/>
        <v>0.4384913797260665</v>
      </c>
      <c r="J35" s="4">
        <f>(H35/H6)</f>
        <v>0.33730850694652192</v>
      </c>
      <c r="K35" s="4">
        <f t="shared" si="6"/>
        <v>1.0594591667003692</v>
      </c>
      <c r="L35" s="14">
        <f t="shared" si="7"/>
        <v>-1.7510423463387159E-2</v>
      </c>
    </row>
    <row r="36" spans="1:12" s="13" customFormat="1" ht="21" customHeight="1" x14ac:dyDescent="0.2">
      <c r="A36" s="1" t="s">
        <v>102</v>
      </c>
      <c r="B36" s="2">
        <v>703</v>
      </c>
      <c r="C36" s="3">
        <v>49226.8</v>
      </c>
      <c r="D36" s="3">
        <v>5780.21</v>
      </c>
      <c r="E36" s="4">
        <f t="shared" si="4"/>
        <v>0.11741998261109801</v>
      </c>
      <c r="F36" s="4">
        <f>(D36/D7)</f>
        <v>0.16659595722616855</v>
      </c>
      <c r="G36" s="3">
        <v>15676.13</v>
      </c>
      <c r="H36" s="3">
        <v>6508.79</v>
      </c>
      <c r="I36" s="4">
        <f t="shared" si="5"/>
        <v>0.41520388003926989</v>
      </c>
      <c r="J36" s="4">
        <f>(H36/H7)</f>
        <v>0.2087587195419412</v>
      </c>
      <c r="K36" s="4">
        <f t="shared" si="6"/>
        <v>0.88806214365496505</v>
      </c>
      <c r="L36" s="14">
        <f t="shared" si="7"/>
        <v>-0.29778389742817191</v>
      </c>
    </row>
    <row r="37" spans="1:12" s="13" customFormat="1" ht="21" customHeight="1" x14ac:dyDescent="0.2">
      <c r="A37" s="1" t="s">
        <v>68</v>
      </c>
      <c r="B37" s="2" t="s">
        <v>69</v>
      </c>
      <c r="C37" s="3">
        <v>8131.65</v>
      </c>
      <c r="D37" s="3">
        <v>2357.4899999999998</v>
      </c>
      <c r="E37" s="4">
        <f t="shared" si="4"/>
        <v>0.28991533083691501</v>
      </c>
      <c r="F37" s="4">
        <f>(D37/D6)</f>
        <v>7.4460619356425672E-3</v>
      </c>
      <c r="G37" s="3">
        <v>8055.4</v>
      </c>
      <c r="H37" s="3">
        <v>3055.78</v>
      </c>
      <c r="I37" s="4">
        <f t="shared" si="5"/>
        <v>0.37934553218958716</v>
      </c>
      <c r="J37" s="4">
        <f>(H37/H6)</f>
        <v>1.2188942206054224E-2</v>
      </c>
      <c r="K37" s="4">
        <f t="shared" si="6"/>
        <v>0.77148551270052146</v>
      </c>
      <c r="L37" s="4">
        <f t="shared" si="7"/>
        <v>-8.9430201352672156E-2</v>
      </c>
    </row>
    <row r="38" spans="1:12" s="13" customFormat="1" ht="21" customHeight="1" x14ac:dyDescent="0.2">
      <c r="A38" s="1" t="s">
        <v>70</v>
      </c>
      <c r="B38" s="2" t="s">
        <v>71</v>
      </c>
      <c r="C38" s="3">
        <v>26205.14</v>
      </c>
      <c r="D38" s="3">
        <v>9702.4699999999993</v>
      </c>
      <c r="E38" s="4">
        <f t="shared" si="4"/>
        <v>0.3702506454840539</v>
      </c>
      <c r="F38" s="4">
        <f>(D38/D6)</f>
        <v>3.0644962459528542E-2</v>
      </c>
      <c r="G38" s="3">
        <v>25617.7</v>
      </c>
      <c r="H38" s="3">
        <v>9244.14</v>
      </c>
      <c r="I38" s="4">
        <f t="shared" si="5"/>
        <v>0.36084972499482776</v>
      </c>
      <c r="J38" s="4">
        <f>(H38/H6)</f>
        <v>3.6873167637943204E-2</v>
      </c>
      <c r="K38" s="4">
        <f t="shared" si="6"/>
        <v>1.0495805991687708</v>
      </c>
      <c r="L38" s="14">
        <f t="shared" si="7"/>
        <v>9.4009204892261389E-3</v>
      </c>
    </row>
    <row r="39" spans="1:12" s="13" customFormat="1" ht="21" customHeight="1" x14ac:dyDescent="0.2">
      <c r="A39" s="5" t="s">
        <v>72</v>
      </c>
      <c r="B39" s="6" t="s">
        <v>73</v>
      </c>
      <c r="C39" s="7">
        <f>SUM(C40:C42)</f>
        <v>77742.61</v>
      </c>
      <c r="D39" s="7">
        <f>SUM(D40:D42)</f>
        <v>31871.51</v>
      </c>
      <c r="E39" s="8">
        <f t="shared" si="4"/>
        <v>0.4099619243552538</v>
      </c>
      <c r="F39" s="8">
        <f>(D39/D6)</f>
        <v>0.10066521488636281</v>
      </c>
      <c r="G39" s="7">
        <f>SUM(G40:G42)</f>
        <v>79451.049999999988</v>
      </c>
      <c r="H39" s="7">
        <f>SUM(H40:H42)</f>
        <v>32157.03</v>
      </c>
      <c r="I39" s="8">
        <f t="shared" si="5"/>
        <v>0.40474015132587932</v>
      </c>
      <c r="J39" s="8">
        <f>(H39/H6)</f>
        <v>0.12826845525147484</v>
      </c>
      <c r="K39" s="8">
        <f t="shared" si="6"/>
        <v>0.99112107057150489</v>
      </c>
      <c r="L39" s="15">
        <f t="shared" si="7"/>
        <v>5.221773029374488E-3</v>
      </c>
    </row>
    <row r="40" spans="1:12" s="13" customFormat="1" ht="21" customHeight="1" x14ac:dyDescent="0.2">
      <c r="A40" s="1" t="s">
        <v>74</v>
      </c>
      <c r="B40" s="2" t="s">
        <v>75</v>
      </c>
      <c r="C40" s="3">
        <v>56103.92</v>
      </c>
      <c r="D40" s="3">
        <v>21984.03</v>
      </c>
      <c r="E40" s="4">
        <f t="shared" si="4"/>
        <v>0.39184481226980217</v>
      </c>
      <c r="F40" s="4">
        <f>(D40/D6)</f>
        <v>6.9435903853260997E-2</v>
      </c>
      <c r="G40" s="3">
        <v>54848.45</v>
      </c>
      <c r="H40" s="3">
        <v>21892.53</v>
      </c>
      <c r="I40" s="4">
        <f t="shared" si="5"/>
        <v>0.3991458281865759</v>
      </c>
      <c r="J40" s="4">
        <f>(H40/H6)</f>
        <v>8.732525997104118E-2</v>
      </c>
      <c r="K40" s="4">
        <f t="shared" si="6"/>
        <v>1.0041795078047169</v>
      </c>
      <c r="L40" s="14">
        <f t="shared" si="7"/>
        <v>-7.3010159167737343E-3</v>
      </c>
    </row>
    <row r="41" spans="1:12" s="13" customFormat="1" ht="21" customHeight="1" x14ac:dyDescent="0.2">
      <c r="A41" s="1" t="s">
        <v>76</v>
      </c>
      <c r="B41" s="2" t="s">
        <v>77</v>
      </c>
      <c r="C41" s="3">
        <v>324.12</v>
      </c>
      <c r="D41" s="3">
        <v>138.21</v>
      </c>
      <c r="E41" s="4">
        <f t="shared" si="4"/>
        <v>0.42641614216956686</v>
      </c>
      <c r="F41" s="4">
        <f>(D41/D6)</f>
        <v>4.3653216773990958E-4</v>
      </c>
      <c r="G41" s="3">
        <v>394.5</v>
      </c>
      <c r="H41" s="3">
        <v>120.66</v>
      </c>
      <c r="I41" s="4">
        <f t="shared" si="5"/>
        <v>0.30585551330798477</v>
      </c>
      <c r="J41" s="4">
        <f>(H41/H6)</f>
        <v>4.8129046154582542E-4</v>
      </c>
      <c r="K41" s="4">
        <f t="shared" si="6"/>
        <v>1.1454500248632522</v>
      </c>
      <c r="L41" s="14">
        <f t="shared" si="7"/>
        <v>0.12056062886158209</v>
      </c>
    </row>
    <row r="42" spans="1:12" s="13" customFormat="1" ht="21" customHeight="1" x14ac:dyDescent="0.2">
      <c r="A42" s="1" t="s">
        <v>78</v>
      </c>
      <c r="B42" s="2" t="s">
        <v>79</v>
      </c>
      <c r="C42" s="3">
        <v>21314.57</v>
      </c>
      <c r="D42" s="3">
        <v>9749.27</v>
      </c>
      <c r="E42" s="4">
        <f t="shared" si="4"/>
        <v>0.45739932825292751</v>
      </c>
      <c r="F42" s="4">
        <f>(D42/D6)</f>
        <v>3.07927788653619E-2</v>
      </c>
      <c r="G42" s="3">
        <v>24208.1</v>
      </c>
      <c r="H42" s="3">
        <v>10143.84</v>
      </c>
      <c r="I42" s="4">
        <f t="shared" si="5"/>
        <v>0.41902668941387389</v>
      </c>
      <c r="J42" s="4">
        <f>(H42/H6)</f>
        <v>4.0461904818887832E-2</v>
      </c>
      <c r="K42" s="4">
        <f t="shared" si="6"/>
        <v>0.96110250161674482</v>
      </c>
      <c r="L42" s="14">
        <f t="shared" si="7"/>
        <v>3.8372638839053619E-2</v>
      </c>
    </row>
    <row r="43" spans="1:12" s="13" customFormat="1" ht="21" customHeight="1" x14ac:dyDescent="0.2">
      <c r="A43" s="5" t="s">
        <v>80</v>
      </c>
      <c r="B43" s="6" t="s">
        <v>81</v>
      </c>
      <c r="C43" s="7">
        <f>SUM(C44:C47)</f>
        <v>33757.26</v>
      </c>
      <c r="D43" s="7">
        <f>SUM(D44:D47)</f>
        <v>4745.9399999999996</v>
      </c>
      <c r="E43" s="8">
        <f t="shared" si="4"/>
        <v>0.14059020192989594</v>
      </c>
      <c r="F43" s="8">
        <f>(D43/D6)</f>
        <v>1.4989910108990276E-2</v>
      </c>
      <c r="G43" s="7">
        <f>SUM(G44:G47)</f>
        <v>22642.21</v>
      </c>
      <c r="H43" s="7">
        <f>SUM(H44:H47)</f>
        <v>4633.2</v>
      </c>
      <c r="I43" s="8">
        <f t="shared" si="5"/>
        <v>0.20462666850983185</v>
      </c>
      <c r="J43" s="8">
        <f>(H43/H6)</f>
        <v>1.8480979333947607E-2</v>
      </c>
      <c r="K43" s="8">
        <f t="shared" si="6"/>
        <v>1.0243330743330743</v>
      </c>
      <c r="L43" s="8">
        <f t="shared" si="7"/>
        <v>-6.4036466579935919E-2</v>
      </c>
    </row>
    <row r="44" spans="1:12" s="13" customFormat="1" ht="21" customHeight="1" x14ac:dyDescent="0.2">
      <c r="A44" s="1" t="s">
        <v>82</v>
      </c>
      <c r="B44" s="2" t="s">
        <v>83</v>
      </c>
      <c r="C44" s="3">
        <v>7002.81</v>
      </c>
      <c r="D44" s="3">
        <v>2056.35</v>
      </c>
      <c r="E44" s="4">
        <f t="shared" si="4"/>
        <v>0.29364640765635508</v>
      </c>
      <c r="F44" s="4">
        <f>(D44/D6)</f>
        <v>6.4949202165687208E-3</v>
      </c>
      <c r="G44" s="3">
        <v>7626.25</v>
      </c>
      <c r="H44" s="3">
        <v>1994.27</v>
      </c>
      <c r="I44" s="4">
        <f t="shared" si="5"/>
        <v>0.26150073758400261</v>
      </c>
      <c r="J44" s="4">
        <f>(H44/H6)</f>
        <v>7.9547748114287536E-3</v>
      </c>
      <c r="K44" s="4">
        <f t="shared" si="6"/>
        <v>1.0311291851153555</v>
      </c>
      <c r="L44" s="4">
        <f t="shared" si="7"/>
        <v>3.2145670072352472E-2</v>
      </c>
    </row>
    <row r="45" spans="1:12" s="13" customFormat="1" ht="21" customHeight="1" x14ac:dyDescent="0.2">
      <c r="A45" s="1" t="s">
        <v>84</v>
      </c>
      <c r="B45" s="2" t="s">
        <v>85</v>
      </c>
      <c r="C45" s="3">
        <v>1971.34</v>
      </c>
      <c r="D45" s="3">
        <v>35.31</v>
      </c>
      <c r="E45" s="4">
        <f t="shared" si="4"/>
        <v>1.7911674292613148E-2</v>
      </c>
      <c r="F45" s="4">
        <f>(D45/D6)</f>
        <v>1.1152558311913903E-4</v>
      </c>
      <c r="G45" s="3">
        <v>430.3</v>
      </c>
      <c r="H45" s="3">
        <v>201.73</v>
      </c>
      <c r="I45" s="4">
        <f t="shared" si="5"/>
        <v>0.46881245642574942</v>
      </c>
      <c r="J45" s="4">
        <f>(H45/H6)</f>
        <v>8.0466372292092956E-4</v>
      </c>
      <c r="K45" s="4">
        <f t="shared" si="6"/>
        <v>0.17503593912655532</v>
      </c>
      <c r="L45" s="4">
        <f t="shared" si="7"/>
        <v>-0.45090078213313628</v>
      </c>
    </row>
    <row r="46" spans="1:12" s="13" customFormat="1" ht="21" customHeight="1" x14ac:dyDescent="0.2">
      <c r="A46" s="1" t="s">
        <v>86</v>
      </c>
      <c r="B46" s="2" t="s">
        <v>87</v>
      </c>
      <c r="C46" s="3">
        <v>24183.61</v>
      </c>
      <c r="D46" s="3">
        <v>2427.4499999999998</v>
      </c>
      <c r="E46" s="4">
        <f t="shared" si="4"/>
        <v>0.10037583305387408</v>
      </c>
      <c r="F46" s="4">
        <f>(D46/D6)</f>
        <v>7.6670285115421699E-3</v>
      </c>
      <c r="G46" s="3">
        <v>14011.14</v>
      </c>
      <c r="H46" s="3">
        <v>2259.39</v>
      </c>
      <c r="I46" s="4">
        <f t="shared" si="5"/>
        <v>0.16125668575148061</v>
      </c>
      <c r="J46" s="4">
        <f>(H46/H6)</f>
        <v>9.0122895401294756E-3</v>
      </c>
      <c r="K46" s="4">
        <f t="shared" si="6"/>
        <v>1.0743829086611874</v>
      </c>
      <c r="L46" s="14">
        <f t="shared" si="7"/>
        <v>-6.0880852697606527E-2</v>
      </c>
    </row>
    <row r="47" spans="1:12" s="13" customFormat="1" ht="21" customHeight="1" x14ac:dyDescent="0.2">
      <c r="A47" s="1" t="s">
        <v>88</v>
      </c>
      <c r="B47" s="2" t="s">
        <v>89</v>
      </c>
      <c r="C47" s="3">
        <v>599.5</v>
      </c>
      <c r="D47" s="3">
        <v>226.83</v>
      </c>
      <c r="E47" s="4">
        <f t="shared" si="4"/>
        <v>0.37836530442035032</v>
      </c>
      <c r="F47" s="4">
        <f>(D47/D6)</f>
        <v>7.1643579776024661E-4</v>
      </c>
      <c r="G47" s="3">
        <v>574.52</v>
      </c>
      <c r="H47" s="3">
        <v>177.81</v>
      </c>
      <c r="I47" s="4">
        <f t="shared" si="5"/>
        <v>0.30949314210123235</v>
      </c>
      <c r="J47" s="4">
        <f>(H47/H6)</f>
        <v>7.0925125946845035E-4</v>
      </c>
      <c r="K47" s="4">
        <f t="shared" si="6"/>
        <v>1.2756875316348912</v>
      </c>
      <c r="L47" s="14">
        <f t="shared" si="7"/>
        <v>6.8872162319117969E-2</v>
      </c>
    </row>
    <row r="48" spans="1:12" s="13" customFormat="1" ht="21" customHeight="1" x14ac:dyDescent="0.2">
      <c r="A48" s="5" t="s">
        <v>90</v>
      </c>
      <c r="B48" s="6" t="s">
        <v>91</v>
      </c>
      <c r="C48" s="7">
        <f>SUM(C49:C49)</f>
        <v>2174.62</v>
      </c>
      <c r="D48" s="7">
        <f>SUM(D49:D49)</f>
        <v>1986.54</v>
      </c>
      <c r="E48" s="8">
        <f t="shared" si="4"/>
        <v>0.9135113261167469</v>
      </c>
      <c r="F48" s="8">
        <f>(D48/D6)</f>
        <v>6.274427411200636E-3</v>
      </c>
      <c r="G48" s="7">
        <f>SUM(G49:G49)</f>
        <v>1933.51</v>
      </c>
      <c r="H48" s="7">
        <f>SUM(H49:H49)</f>
        <v>1584.43</v>
      </c>
      <c r="I48" s="8">
        <f t="shared" si="5"/>
        <v>0.81945787712502138</v>
      </c>
      <c r="J48" s="8">
        <f>(H48/H6)</f>
        <v>6.3199987235790841E-3</v>
      </c>
      <c r="K48" s="8">
        <f t="shared" si="6"/>
        <v>1.2537884286462639</v>
      </c>
      <c r="L48" s="15">
        <f t="shared" si="7"/>
        <v>9.4053448991725519E-2</v>
      </c>
    </row>
    <row r="49" spans="1:12" s="13" customFormat="1" ht="21" customHeight="1" x14ac:dyDescent="0.2">
      <c r="A49" s="1" t="s">
        <v>92</v>
      </c>
      <c r="B49" s="2" t="s">
        <v>93</v>
      </c>
      <c r="C49" s="3">
        <v>2174.62</v>
      </c>
      <c r="D49" s="3">
        <v>1986.54</v>
      </c>
      <c r="E49" s="4">
        <f t="shared" si="4"/>
        <v>0.9135113261167469</v>
      </c>
      <c r="F49" s="4">
        <f>(D49/D6)</f>
        <v>6.274427411200636E-3</v>
      </c>
      <c r="G49" s="3">
        <v>1933.51</v>
      </c>
      <c r="H49" s="3">
        <v>1584.43</v>
      </c>
      <c r="I49" s="4">
        <f t="shared" si="5"/>
        <v>0.81945787712502138</v>
      </c>
      <c r="J49" s="4">
        <f>(H49/H6)</f>
        <v>6.3199987235790841E-3</v>
      </c>
      <c r="K49" s="4">
        <f t="shared" si="6"/>
        <v>1.2537884286462639</v>
      </c>
      <c r="L49" s="4">
        <f t="shared" si="7"/>
        <v>9.4053448991725519E-2</v>
      </c>
    </row>
    <row r="50" spans="1:12" s="13" customFormat="1" ht="21" customHeight="1" x14ac:dyDescent="0.2">
      <c r="A50" s="5" t="s">
        <v>94</v>
      </c>
      <c r="B50" s="6" t="s">
        <v>95</v>
      </c>
      <c r="C50" s="7">
        <f>SUM(C51:C51)</f>
        <v>2364.4</v>
      </c>
      <c r="D50" s="7">
        <f>SUM(D51:D51)</f>
        <v>1128.07</v>
      </c>
      <c r="E50" s="8">
        <f t="shared" si="4"/>
        <v>0.47710624259854506</v>
      </c>
      <c r="F50" s="8">
        <f>(D50/D6)</f>
        <v>3.5629754899237373E-3</v>
      </c>
      <c r="G50" s="7">
        <f>SUM(G51:G51)</f>
        <v>3037.61</v>
      </c>
      <c r="H50" s="7">
        <f>SUM(H51:H51)</f>
        <v>996.02</v>
      </c>
      <c r="I50" s="8">
        <f t="shared" si="5"/>
        <v>0.32789594450900539</v>
      </c>
      <c r="J50" s="8">
        <f>(H50/H6)</f>
        <v>3.972939876586052E-3</v>
      </c>
      <c r="K50" s="8">
        <f t="shared" si="6"/>
        <v>1.1325776590831509</v>
      </c>
      <c r="L50" s="15">
        <f t="shared" si="7"/>
        <v>0.14921029808953967</v>
      </c>
    </row>
    <row r="51" spans="1:12" s="13" customFormat="1" ht="21" customHeight="1" x14ac:dyDescent="0.2">
      <c r="A51" s="1" t="s">
        <v>96</v>
      </c>
      <c r="B51" s="2" t="s">
        <v>97</v>
      </c>
      <c r="C51" s="3">
        <v>2364.4</v>
      </c>
      <c r="D51" s="3">
        <v>1128.07</v>
      </c>
      <c r="E51" s="4">
        <f t="shared" si="4"/>
        <v>0.47710624259854506</v>
      </c>
      <c r="F51" s="4">
        <f>(D51/D6)</f>
        <v>3.5629754899237373E-3</v>
      </c>
      <c r="G51" s="3">
        <v>3037.61</v>
      </c>
      <c r="H51" s="3">
        <v>996.02</v>
      </c>
      <c r="I51" s="4">
        <f t="shared" si="5"/>
        <v>0.32789594450900539</v>
      </c>
      <c r="J51" s="4">
        <f>(H51/H6)</f>
        <v>3.972939876586052E-3</v>
      </c>
      <c r="K51" s="4">
        <f t="shared" si="6"/>
        <v>1.1325776590831509</v>
      </c>
      <c r="L51" s="4">
        <f t="shared" si="7"/>
        <v>0.14921029808953967</v>
      </c>
    </row>
    <row r="52" spans="1:12" s="13" customFormat="1" ht="41.1" customHeight="1" x14ac:dyDescent="0.2">
      <c r="A52" s="5" t="s">
        <v>98</v>
      </c>
      <c r="B52" s="6" t="s">
        <v>99</v>
      </c>
      <c r="C52" s="7">
        <f>SUM(C53:C53)</f>
        <v>4.8</v>
      </c>
      <c r="D52" s="7">
        <f>SUM(D53:D53)</f>
        <v>1.74</v>
      </c>
      <c r="E52" s="8">
        <f t="shared" si="4"/>
        <v>0.36249999999999999</v>
      </c>
      <c r="F52" s="8">
        <f>(D52/D6)</f>
        <v>5.4957381655990344E-6</v>
      </c>
      <c r="G52" s="7">
        <f>SUM(G53:G53)</f>
        <v>8</v>
      </c>
      <c r="H52" s="7">
        <f>SUM(H53:H53)</f>
        <v>2.48</v>
      </c>
      <c r="I52" s="8">
        <f t="shared" si="5"/>
        <v>0.31</v>
      </c>
      <c r="J52" s="8">
        <f>(H52/H6)</f>
        <v>9.8922620970797873E-6</v>
      </c>
      <c r="K52" s="8">
        <f t="shared" si="6"/>
        <v>0.70161290322580649</v>
      </c>
      <c r="L52" s="8">
        <f t="shared" si="7"/>
        <v>5.2499999999999991E-2</v>
      </c>
    </row>
    <row r="53" spans="1:12" s="13" customFormat="1" ht="21" customHeight="1" x14ac:dyDescent="0.2">
      <c r="A53" s="1" t="s">
        <v>100</v>
      </c>
      <c r="B53" s="2" t="s">
        <v>101</v>
      </c>
      <c r="C53" s="3">
        <v>4.8</v>
      </c>
      <c r="D53" s="3">
        <v>1.74</v>
      </c>
      <c r="E53" s="4">
        <f t="shared" si="4"/>
        <v>0.36249999999999999</v>
      </c>
      <c r="F53" s="4">
        <f>(D53/D6)</f>
        <v>5.4957381655990344E-6</v>
      </c>
      <c r="G53" s="3">
        <v>8</v>
      </c>
      <c r="H53" s="3">
        <v>2.48</v>
      </c>
      <c r="I53" s="4">
        <f>(H53/G53)</f>
        <v>0.31</v>
      </c>
      <c r="J53" s="4">
        <f>(H53/H6)</f>
        <v>9.8922620970797873E-6</v>
      </c>
      <c r="K53" s="4">
        <f t="shared" si="6"/>
        <v>0.70161290322580649</v>
      </c>
      <c r="L53" s="4">
        <f t="shared" si="7"/>
        <v>5.2499999999999991E-2</v>
      </c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2021-07-19T12:50:48Z</cp:lastPrinted>
  <dcterms:created xsi:type="dcterms:W3CDTF">2017-03-10T06:35:34Z</dcterms:created>
  <dcterms:modified xsi:type="dcterms:W3CDTF">2022-06-09T13:26:17Z</dcterms:modified>
</cp:coreProperties>
</file>