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2\март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Таблица!$C$6:$L$53</definedName>
  </definedNames>
  <calcPr calcId="162913"/>
</workbook>
</file>

<file path=xl/calcChain.xml><?xml version="1.0" encoding="utf-8"?>
<calcChain xmlns="http://schemas.openxmlformats.org/spreadsheetml/2006/main">
  <c r="I36" i="1" l="1"/>
  <c r="K32" i="1"/>
  <c r="J32" i="1"/>
  <c r="I32" i="1"/>
  <c r="H52" i="1"/>
  <c r="G52" i="1"/>
  <c r="D52" i="1"/>
  <c r="C52" i="1"/>
  <c r="H50" i="1"/>
  <c r="G50" i="1"/>
  <c r="D50" i="1"/>
  <c r="C50" i="1"/>
  <c r="H48" i="1"/>
  <c r="G48" i="1"/>
  <c r="D48" i="1"/>
  <c r="C48" i="1"/>
  <c r="H43" i="1"/>
  <c r="G43" i="1"/>
  <c r="D43" i="1"/>
  <c r="C43" i="1"/>
  <c r="H39" i="1"/>
  <c r="G39" i="1"/>
  <c r="D39" i="1"/>
  <c r="C39" i="1"/>
  <c r="H33" i="1"/>
  <c r="G33" i="1"/>
  <c r="D33" i="1"/>
  <c r="C33" i="1"/>
  <c r="E32" i="1"/>
  <c r="L32" i="1" s="1"/>
  <c r="H31" i="1"/>
  <c r="G31" i="1"/>
  <c r="D31" i="1"/>
  <c r="C31" i="1"/>
  <c r="H26" i="1"/>
  <c r="G26" i="1"/>
  <c r="D26" i="1"/>
  <c r="C26" i="1"/>
  <c r="H17" i="1"/>
  <c r="G17" i="1"/>
  <c r="D17" i="1"/>
  <c r="C17" i="1"/>
  <c r="H15" i="1"/>
  <c r="G15" i="1"/>
  <c r="D15" i="1"/>
  <c r="C15" i="1"/>
  <c r="H20" i="1"/>
  <c r="G20" i="1"/>
  <c r="D20" i="1"/>
  <c r="C20" i="1"/>
  <c r="H7" i="1"/>
  <c r="J36" i="1" s="1"/>
  <c r="G7" i="1"/>
  <c r="D7" i="1"/>
  <c r="C7" i="1"/>
  <c r="G6" i="1" l="1"/>
  <c r="H6" i="1"/>
  <c r="C6" i="1"/>
  <c r="D6" i="1"/>
  <c r="K31" i="1"/>
  <c r="J31" i="1"/>
  <c r="I31" i="1"/>
  <c r="E31" i="1"/>
  <c r="L31" i="1" s="1"/>
  <c r="F31" i="1" l="1"/>
  <c r="F32" i="1"/>
  <c r="K36" i="1" l="1"/>
  <c r="F36" i="1"/>
  <c r="E36" i="1"/>
  <c r="L36" i="1" s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5" i="1"/>
  <c r="E34" i="1"/>
  <c r="E33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6" i="1"/>
  <c r="E7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5" i="1"/>
  <c r="F34" i="1"/>
  <c r="F33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5" i="1"/>
  <c r="I34" i="1"/>
  <c r="I33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6" i="1"/>
  <c r="I7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5" i="1"/>
  <c r="K34" i="1"/>
  <c r="K33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6" i="1"/>
  <c r="K7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5" i="1"/>
  <c r="J34" i="1"/>
  <c r="J33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L13" i="1" l="1"/>
  <c r="L17" i="1"/>
  <c r="L52" i="1"/>
  <c r="L25" i="1"/>
  <c r="L11" i="1"/>
  <c r="L14" i="1"/>
  <c r="L53" i="1"/>
  <c r="L49" i="1"/>
  <c r="L45" i="1"/>
  <c r="L41" i="1"/>
  <c r="L37" i="1"/>
  <c r="L29" i="1"/>
  <c r="L39" i="1"/>
  <c r="L6" i="1"/>
  <c r="L16" i="1"/>
  <c r="L19" i="1"/>
  <c r="L7" i="1"/>
  <c r="L10" i="1"/>
  <c r="L21" i="1"/>
  <c r="L24" i="1"/>
  <c r="L28" i="1"/>
  <c r="L34" i="1"/>
  <c r="L43" i="1"/>
  <c r="L47" i="1"/>
  <c r="L51" i="1"/>
  <c r="L50" i="1"/>
  <c r="L46" i="1"/>
  <c r="L42" i="1"/>
  <c r="L38" i="1"/>
  <c r="L33" i="1"/>
  <c r="L9" i="1"/>
  <c r="L12" i="1"/>
  <c r="L18" i="1"/>
  <c r="L26" i="1"/>
  <c r="L44" i="1"/>
  <c r="L8" i="1"/>
  <c r="L15" i="1"/>
  <c r="L22" i="1"/>
  <c r="L30" i="1"/>
  <c r="L20" i="1"/>
  <c r="L35" i="1"/>
  <c r="L40" i="1"/>
  <c r="L48" i="1"/>
  <c r="L23" i="1"/>
  <c r="L27" i="1"/>
</calcChain>
</file>

<file path=xl/sharedStrings.xml><?xml version="1.0" encoding="utf-8"?>
<sst xmlns="http://schemas.openxmlformats.org/spreadsheetml/2006/main" count="108" uniqueCount="108">
  <si>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</si>
  <si>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</si>
  <si>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</si>
  <si>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</si>
  <si>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</si>
  <si>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</si>
  <si>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</si>
  <si>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</si>
  <si>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</si>
  <si>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</si>
  <si>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</si>
  <si>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</si>
  <si>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</si>
  <si>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</si>
  <si>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</si>
  <si>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</si>
  <si>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</si>
  <si>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</si>
  <si>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</si>
  <si>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</si>
  <si>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</si>
  <si>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</si>
  <si>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</si>
  <si>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</si>
  <si>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</si>
  <si>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</si>
  <si>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</si>
  <si>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</si>
  <si>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</si>
  <si>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</si>
  <si>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</si>
  <si>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</si>
  <si>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</si>
  <si>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</si>
  <si>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</si>
  <si>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</si>
  <si>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</si>
  <si>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</si>
  <si>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</si>
  <si>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</si>
  <si>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</si>
  <si>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</si>
  <si>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</si>
  <si>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</si>
  <si>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</si>
  <si>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</si>
  <si>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</si>
  <si>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</si>
  <si>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</si>
  <si>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</si>
  <si>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</si>
  <si>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</si>
  <si>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</si>
  <si>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</si>
  <si>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</si>
  <si>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</si>
  <si>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</si>
  <si>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</si>
  <si>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</si>
  <si>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</si>
  <si>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</si>
  <si>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</si>
  <si>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</si>
  <si>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</si>
  <si>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</si>
  <si>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</si>
  <si>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</si>
  <si>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</si>
  <si>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</si>
  <si>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</si>
  <si>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</si>
  <si>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</si>
  <si>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</si>
  <si>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</si>
  <si>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</si>
  <si>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</si>
  <si>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</si>
  <si>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</si>
  <si>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</si>
  <si>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</si>
  <si>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</si>
  <si>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</si>
  <si>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</si>
  <si>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</si>
  <si>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</si>
  <si>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</si>
  <si>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</si>
  <si>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</si>
  <si>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</si>
  <si>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</si>
  <si>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</si>
  <si>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</si>
  <si>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</si>
  <si>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</si>
  <si>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</si>
  <si>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</si>
  <si>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</si>
  <si>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</si>
  <si>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</si>
  <si>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</si>
  <si>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</si>
  <si>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</si>
  <si>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</si>
  <si>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ОХРАНА ОКРУЖАЮЩЕЙ СРЕДЫ</t>
  </si>
  <si>
    <t>Сбор,удаление отходов и очистка сточных вод</t>
  </si>
  <si>
    <t>Анализ исполнения расходов (Бюджет Тоншаевского муниципального округа Нижегородской области)</t>
  </si>
  <si>
    <t>Информация об исполнении за январь-март месяц 2022 года, 2021 года в разрезе разделов, подразделов классификации расходов</t>
  </si>
  <si>
    <t>за январь-март месяц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</si>
</sst>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3"/>
  <sheetViews>
    <sheetView tabSelected="1" workbookViewId="0">
      <selection activeCell="K28" sqref="K28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18" t="s">
        <v>105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</row>
    <row r="2" spans="1:15" x14ac:dyDescent="0.2">
      <c r="A2" s="20" t="s">
        <v>106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19"/>
      <c r="N2" s="19"/>
      <c r="O2" s="19"/>
    </row>
    <row r="4" spans="1:15" s="13" customFormat="1" ht="20.100000000000001" customHeight="1" x14ac:dyDescent="0.2">
      <c r="A4" s="21" t="s">
        <v>0</v>
      </c>
      <c r="B4" s="22" t="s">
        <v>1</v>
      </c>
      <c r="C4" s="24" t="s">
        <v>107</v>
      </c>
      <c r="D4" s="24"/>
      <c r="E4" s="24"/>
      <c r="F4" s="24"/>
      <c r="G4" s="24" t="s">
        <v>2</v>
      </c>
      <c r="H4" s="24"/>
      <c r="I4" s="24"/>
      <c r="J4" s="24"/>
      <c r="K4" s="24"/>
      <c r="L4" s="24"/>
    </row>
    <row r="5" spans="1:15" s="13" customFormat="1" ht="83.1" customHeight="1" x14ac:dyDescent="0.2">
      <c r="A5" s="21"/>
      <c r="B5" s="22"/>
      <c r="C5" s="23" t="s">
        <v>3</v>
      </c>
      <c r="D5" s="23" t="s">
        <v>4</v>
      </c>
      <c r="E5" s="24" t="s">
        <v>5</v>
      </c>
      <c r="F5" s="24" t="s">
        <v>6</v>
      </c>
      <c r="G5" s="23" t="s">
        <v>7</v>
      </c>
      <c r="H5" s="23" t="s">
        <v>8</v>
      </c>
      <c r="I5" s="24" t="s">
        <v>9</v>
      </c>
      <c r="J5" s="24" t="s">
        <v>10</v>
      </c>
      <c r="K5" s="24" t="s">
        <v>11</v>
      </c>
      <c r="L5" s="24" t="s">
        <v>12</v>
      </c>
    </row>
    <row r="6" spans="1:15" s="13" customFormat="1" ht="21" customHeight="1" x14ac:dyDescent="0.2">
      <c r="A6" s="1" t="s">
        <v>13</v>
      </c>
      <c r="B6" s="2"/>
      <c r="C6" s="3">
        <f>C7+C15+C17+C20+C26+C39+C43+C48+C50+C52+C33+C31</f>
        <v>1019691.8500000001</v>
      </c>
      <c r="D6" s="3">
        <f>D7+D15+D17+D20+D26+D39+D43+D48+D50+D52+D33+D31</f>
        <v>156932.21</v>
      </c>
      <c r="E6" s="4">
        <f t="shared" ref="E6:E33" si="0">(D6/C6)</f>
        <v>0.15390160272439166</v>
      </c>
      <c r="F6" s="4">
        <v>1</v>
      </c>
      <c r="G6" s="3">
        <f>G7+G15+G17+G20+G26+G39+G43+G48+G50+G52+G33+G31</f>
        <v>689062.6</v>
      </c>
      <c r="H6" s="3">
        <f>H7+H15+H17+H20+H26+H39+H43+H48+H50+H52+H33+H31</f>
        <v>136944.65</v>
      </c>
      <c r="I6" s="4">
        <f t="shared" ref="I6:I33" si="1">(H6/G6)</f>
        <v>0.19874050630523266</v>
      </c>
      <c r="J6" s="4">
        <v>1</v>
      </c>
      <c r="K6" s="4">
        <f t="shared" ref="K6:K33" si="2">(D6/H6)</f>
        <v>1.1459535659114832</v>
      </c>
      <c r="L6" s="14">
        <f t="shared" ref="L6:L33" si="3">(E6-I6)</f>
        <v>-4.4838903580841E-2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SUM(C8:C14)</f>
        <v>92837.16</v>
      </c>
      <c r="D7" s="7">
        <f>SUM(D8:D14)</f>
        <v>20230.080000000002</v>
      </c>
      <c r="E7" s="8">
        <f t="shared" si="0"/>
        <v>0.21790929408008605</v>
      </c>
      <c r="F7" s="8">
        <f>(D7/D6)</f>
        <v>0.12890967380119098</v>
      </c>
      <c r="G7" s="7">
        <f>SUM(G8:G14)</f>
        <v>77614.19</v>
      </c>
      <c r="H7" s="7">
        <f>SUM(H8:H14)</f>
        <v>18256.28</v>
      </c>
      <c r="I7" s="8">
        <f t="shared" si="1"/>
        <v>0.23521832798873502</v>
      </c>
      <c r="J7" s="8">
        <f>(H7/H6)</f>
        <v>0.13331137799103507</v>
      </c>
      <c r="K7" s="8">
        <f t="shared" si="2"/>
        <v>1.1081162208292161</v>
      </c>
      <c r="L7" s="15">
        <f t="shared" si="3"/>
        <v>-1.7309033908648963E-2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1961.87</v>
      </c>
      <c r="D8" s="3">
        <v>547.85</v>
      </c>
      <c r="E8" s="4">
        <f t="shared" si="0"/>
        <v>0.27924887989520203</v>
      </c>
      <c r="F8" s="4">
        <f>(D8/D6)</f>
        <v>3.4909978008975983E-3</v>
      </c>
      <c r="G8" s="3">
        <v>1785.51</v>
      </c>
      <c r="H8" s="3">
        <v>413.11</v>
      </c>
      <c r="I8" s="4">
        <f t="shared" si="1"/>
        <v>0.2313680685070372</v>
      </c>
      <c r="J8" s="4">
        <f>(H8/H6)</f>
        <v>3.0166202184605242E-3</v>
      </c>
      <c r="K8" s="4">
        <f t="shared" si="2"/>
        <v>1.3261601026361018</v>
      </c>
      <c r="L8" s="14">
        <f t="shared" si="3"/>
        <v>4.7880811388164829E-2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1720.62</v>
      </c>
      <c r="D9" s="3">
        <v>263.89</v>
      </c>
      <c r="E9" s="4">
        <f t="shared" si="0"/>
        <v>0.15336913438179262</v>
      </c>
      <c r="F9" s="4">
        <f>(D9/D6)</f>
        <v>1.6815540926875369E-3</v>
      </c>
      <c r="G9" s="3">
        <v>1781.2</v>
      </c>
      <c r="H9" s="3">
        <v>309.5</v>
      </c>
      <c r="I9" s="4">
        <f t="shared" si="1"/>
        <v>0.1737592634179205</v>
      </c>
      <c r="J9" s="4">
        <f>(H9/H6)</f>
        <v>2.2600371756034284E-3</v>
      </c>
      <c r="K9" s="4">
        <f t="shared" si="2"/>
        <v>0.85263327948303713</v>
      </c>
      <c r="L9" s="14">
        <f t="shared" si="3"/>
        <v>-2.0390129036127885E-2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45582.31</v>
      </c>
      <c r="D10" s="3">
        <v>8439.2099999999991</v>
      </c>
      <c r="E10" s="4">
        <f t="shared" si="0"/>
        <v>0.18514221854925736</v>
      </c>
      <c r="F10" s="4">
        <f>(D10/D6)</f>
        <v>5.3776149587137015E-2</v>
      </c>
      <c r="G10" s="3">
        <v>35893.07</v>
      </c>
      <c r="H10" s="3">
        <v>8384.76</v>
      </c>
      <c r="I10" s="4">
        <f t="shared" si="1"/>
        <v>0.23360386837904923</v>
      </c>
      <c r="J10" s="4">
        <f>(H10/H6)</f>
        <v>6.1227364486308888E-2</v>
      </c>
      <c r="K10" s="4">
        <f t="shared" si="2"/>
        <v>1.0064939246919409</v>
      </c>
      <c r="L10" s="14">
        <f t="shared" si="3"/>
        <v>-4.846164982979187E-2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93.4</v>
      </c>
      <c r="D11" s="3"/>
      <c r="E11" s="4">
        <f t="shared" si="0"/>
        <v>0</v>
      </c>
      <c r="F11" s="4">
        <f>(D11/D6)</f>
        <v>0</v>
      </c>
      <c r="G11" s="3">
        <v>16.3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9214.67</v>
      </c>
      <c r="D12" s="3">
        <v>2044.7</v>
      </c>
      <c r="E12" s="4">
        <f t="shared" si="0"/>
        <v>0.22189617208212556</v>
      </c>
      <c r="F12" s="4">
        <f>(D12/D6)</f>
        <v>1.3029192668605126E-2</v>
      </c>
      <c r="G12" s="3">
        <v>9521.7000000000007</v>
      </c>
      <c r="H12" s="3">
        <v>2040.26</v>
      </c>
      <c r="I12" s="4">
        <f t="shared" si="1"/>
        <v>0.21427476185975192</v>
      </c>
      <c r="J12" s="4">
        <f>(H12/H6)</f>
        <v>1.4898427941507756E-2</v>
      </c>
      <c r="K12" s="4">
        <f t="shared" si="2"/>
        <v>1.0021761932302746</v>
      </c>
      <c r="L12" s="14">
        <f t="shared" si="3"/>
        <v>7.6214102223736424E-3</v>
      </c>
    </row>
    <row r="13" spans="1:15" s="13" customFormat="1" ht="21" customHeight="1" x14ac:dyDescent="0.2">
      <c r="A13" s="1" t="s">
        <v>26</v>
      </c>
      <c r="B13" s="2" t="s">
        <v>27</v>
      </c>
      <c r="C13" s="3">
        <v>1000</v>
      </c>
      <c r="D13" s="3"/>
      <c r="E13" s="4">
        <f t="shared" si="0"/>
        <v>0</v>
      </c>
      <c r="F13" s="4">
        <f>(D13/D6)</f>
        <v>0</v>
      </c>
      <c r="G13" s="3">
        <v>974.24</v>
      </c>
      <c r="H13" s="3"/>
      <c r="I13" s="4">
        <f t="shared" si="1"/>
        <v>0</v>
      </c>
      <c r="J13" s="4">
        <f>(H13/H6)</f>
        <v>0</v>
      </c>
      <c r="K13" s="4" t="e">
        <f t="shared" si="2"/>
        <v>#DIV/0!</v>
      </c>
      <c r="L13" s="4">
        <f t="shared" si="3"/>
        <v>0</v>
      </c>
    </row>
    <row r="14" spans="1:15" s="13" customFormat="1" ht="21" customHeight="1" x14ac:dyDescent="0.2">
      <c r="A14" s="1" t="s">
        <v>28</v>
      </c>
      <c r="B14" s="2" t="s">
        <v>29</v>
      </c>
      <c r="C14" s="3">
        <v>33264.29</v>
      </c>
      <c r="D14" s="3">
        <v>8934.43</v>
      </c>
      <c r="E14" s="4">
        <f t="shared" si="0"/>
        <v>0.26858922886975795</v>
      </c>
      <c r="F14" s="4">
        <f>(D14/D6)</f>
        <v>5.6931779651863697E-2</v>
      </c>
      <c r="G14" s="3">
        <v>27642.17</v>
      </c>
      <c r="H14" s="3">
        <v>7108.65</v>
      </c>
      <c r="I14" s="4">
        <f t="shared" si="1"/>
        <v>0.25716685773946113</v>
      </c>
      <c r="J14" s="4">
        <f>(H14/H6)</f>
        <v>5.1908928169154475E-2</v>
      </c>
      <c r="K14" s="4">
        <f t="shared" si="2"/>
        <v>1.2568392029428936</v>
      </c>
      <c r="L14" s="14">
        <f t="shared" si="3"/>
        <v>1.1422371130296816E-2</v>
      </c>
    </row>
    <row r="15" spans="1:15" s="13" customFormat="1" ht="21" customHeight="1" x14ac:dyDescent="0.2">
      <c r="A15" s="5" t="s">
        <v>30</v>
      </c>
      <c r="B15" s="6" t="s">
        <v>31</v>
      </c>
      <c r="C15" s="7">
        <f>SUM(C16:C16)</f>
        <v>481</v>
      </c>
      <c r="D15" s="7">
        <f>SUM(D16:D16)</f>
        <v>101.81</v>
      </c>
      <c r="E15" s="8">
        <f t="shared" si="0"/>
        <v>0.21166320166320166</v>
      </c>
      <c r="F15" s="8">
        <f>(D15/D6)</f>
        <v>6.4875145771540468E-4</v>
      </c>
      <c r="G15" s="7">
        <f>SUM(G16:G16)</f>
        <v>704</v>
      </c>
      <c r="H15" s="7">
        <f>SUM(H16:H16)</f>
        <v>162.44999999999999</v>
      </c>
      <c r="I15" s="8">
        <f t="shared" si="1"/>
        <v>0.2307528409090909</v>
      </c>
      <c r="J15" s="8">
        <f>(H15/H6)</f>
        <v>1.1862456839314278E-3</v>
      </c>
      <c r="K15" s="8">
        <f t="shared" si="2"/>
        <v>0.6267159125884888</v>
      </c>
      <c r="L15" s="8">
        <f t="shared" si="3"/>
        <v>-1.9089639245889245E-2</v>
      </c>
    </row>
    <row r="16" spans="1:15" s="13" customFormat="1" ht="21" customHeight="1" x14ac:dyDescent="0.2">
      <c r="A16" s="1" t="s">
        <v>32</v>
      </c>
      <c r="B16" s="2" t="s">
        <v>33</v>
      </c>
      <c r="C16" s="3">
        <v>481</v>
      </c>
      <c r="D16" s="3">
        <v>101.81</v>
      </c>
      <c r="E16" s="4">
        <f t="shared" si="0"/>
        <v>0.21166320166320166</v>
      </c>
      <c r="F16" s="4">
        <f>(D16/D6)</f>
        <v>6.4875145771540468E-4</v>
      </c>
      <c r="G16" s="3">
        <v>704</v>
      </c>
      <c r="H16" s="3">
        <v>162.44999999999999</v>
      </c>
      <c r="I16" s="4">
        <f t="shared" si="1"/>
        <v>0.2307528409090909</v>
      </c>
      <c r="J16" s="4">
        <f>(H16/H6)</f>
        <v>1.1862456839314278E-3</v>
      </c>
      <c r="K16" s="4">
        <f t="shared" si="2"/>
        <v>0.6267159125884888</v>
      </c>
      <c r="L16" s="4">
        <f t="shared" si="3"/>
        <v>-1.9089639245889245E-2</v>
      </c>
    </row>
    <row r="17" spans="1:12" s="13" customFormat="1" ht="41.1" customHeight="1" x14ac:dyDescent="0.2">
      <c r="A17" s="5" t="s">
        <v>34</v>
      </c>
      <c r="B17" s="6" t="s">
        <v>35</v>
      </c>
      <c r="C17" s="7">
        <f>SUM(C18:C19)</f>
        <v>16557.28</v>
      </c>
      <c r="D17" s="7">
        <f>SUM(D18:D19)</f>
        <v>3657.35</v>
      </c>
      <c r="E17" s="8">
        <f t="shared" si="0"/>
        <v>0.22089075017152576</v>
      </c>
      <c r="F17" s="8">
        <f>(D17/D6)</f>
        <v>2.3305285766382824E-2</v>
      </c>
      <c r="G17" s="7">
        <f>SUM(G18:G19)</f>
        <v>13847.330000000002</v>
      </c>
      <c r="H17" s="7">
        <f>SUM(H18:H19)</f>
        <v>2891.46</v>
      </c>
      <c r="I17" s="8">
        <f t="shared" si="1"/>
        <v>0.2088099294232173</v>
      </c>
      <c r="J17" s="8">
        <f>(H17/H6)</f>
        <v>2.1114077840937929E-2</v>
      </c>
      <c r="K17" s="8">
        <f t="shared" si="2"/>
        <v>1.2648800260076225</v>
      </c>
      <c r="L17" s="15">
        <f t="shared" si="3"/>
        <v>1.2080820748308463E-2</v>
      </c>
    </row>
    <row r="18" spans="1:12" s="13" customFormat="1" ht="41.1" customHeight="1" x14ac:dyDescent="0.2">
      <c r="A18" s="1" t="s">
        <v>36</v>
      </c>
      <c r="B18" s="2" t="s">
        <v>37</v>
      </c>
      <c r="C18" s="3">
        <v>5288.75</v>
      </c>
      <c r="D18" s="3">
        <v>1273.71</v>
      </c>
      <c r="E18" s="4">
        <f t="shared" si="0"/>
        <v>0.2408338454266131</v>
      </c>
      <c r="F18" s="4">
        <f>(D18/D6)</f>
        <v>8.1163070347381218E-3</v>
      </c>
      <c r="G18" s="3">
        <v>5581.55</v>
      </c>
      <c r="H18" s="3">
        <v>1253.76</v>
      </c>
      <c r="I18" s="4">
        <f t="shared" si="1"/>
        <v>0.22462577599412348</v>
      </c>
      <c r="J18" s="4">
        <f>(H18/H6)</f>
        <v>9.1552316939727107E-3</v>
      </c>
      <c r="K18" s="4">
        <f t="shared" si="2"/>
        <v>1.0159121362940275</v>
      </c>
      <c r="L18" s="14">
        <f t="shared" si="3"/>
        <v>1.6208069432489619E-2</v>
      </c>
    </row>
    <row r="19" spans="1:12" s="13" customFormat="1" ht="21" customHeight="1" x14ac:dyDescent="0.2">
      <c r="A19" s="1" t="s">
        <v>38</v>
      </c>
      <c r="B19" s="2" t="s">
        <v>39</v>
      </c>
      <c r="C19" s="3">
        <v>11268.53</v>
      </c>
      <c r="D19" s="3">
        <v>2383.64</v>
      </c>
      <c r="E19" s="4">
        <f t="shared" si="0"/>
        <v>0.21153069655048171</v>
      </c>
      <c r="F19" s="4">
        <f>(D19/D6)</f>
        <v>1.5188978731644702E-2</v>
      </c>
      <c r="G19" s="3">
        <v>8265.7800000000007</v>
      </c>
      <c r="H19" s="3">
        <v>1637.7</v>
      </c>
      <c r="I19" s="4">
        <f t="shared" si="1"/>
        <v>0.19813012202115227</v>
      </c>
      <c r="J19" s="4">
        <f>(H19/H6)</f>
        <v>1.1958846146965216E-2</v>
      </c>
      <c r="K19" s="4">
        <f t="shared" si="2"/>
        <v>1.4554802466874275</v>
      </c>
      <c r="L19" s="4">
        <f t="shared" si="3"/>
        <v>1.340057452932944E-2</v>
      </c>
    </row>
    <row r="20" spans="1:12" s="13" customFormat="1" ht="21" customHeight="1" x14ac:dyDescent="0.2">
      <c r="A20" s="5" t="s">
        <v>40</v>
      </c>
      <c r="B20" s="6" t="s">
        <v>41</v>
      </c>
      <c r="C20" s="7">
        <f>SUM(C21:C25)</f>
        <v>67908.42</v>
      </c>
      <c r="D20" s="7">
        <f>SUM(D21:D25)</f>
        <v>6012.2199999999993</v>
      </c>
      <c r="E20" s="8">
        <f t="shared" si="0"/>
        <v>8.8534234782667587E-2</v>
      </c>
      <c r="F20" s="8">
        <f>(D20/D6)</f>
        <v>3.831093693257745E-2</v>
      </c>
      <c r="G20" s="7">
        <f>SUM(G21:G25)</f>
        <v>37359.629999999997</v>
      </c>
      <c r="H20" s="7">
        <f>SUM(H21:H25)</f>
        <v>7026.35</v>
      </c>
      <c r="I20" s="8">
        <f t="shared" si="1"/>
        <v>0.18807332942001836</v>
      </c>
      <c r="J20" s="8">
        <f>(H20/H6)</f>
        <v>5.1307955440391434E-2</v>
      </c>
      <c r="K20" s="8">
        <f t="shared" si="2"/>
        <v>0.85566759412781868</v>
      </c>
      <c r="L20" s="15">
        <f t="shared" si="3"/>
        <v>-9.9539094637350778E-2</v>
      </c>
    </row>
    <row r="21" spans="1:12" s="13" customFormat="1" ht="21" customHeight="1" x14ac:dyDescent="0.2">
      <c r="A21" s="1" t="s">
        <v>42</v>
      </c>
      <c r="B21" s="2" t="s">
        <v>43</v>
      </c>
      <c r="C21" s="3">
        <v>16710.02</v>
      </c>
      <c r="D21" s="3">
        <v>1274.28</v>
      </c>
      <c r="E21" s="4">
        <f t="shared" si="0"/>
        <v>7.6258436554833567E-2</v>
      </c>
      <c r="F21" s="4">
        <f>(D21/D6)</f>
        <v>8.1199391762850973E-3</v>
      </c>
      <c r="G21" s="3">
        <v>8678.0400000000009</v>
      </c>
      <c r="H21" s="3">
        <v>1830.05</v>
      </c>
      <c r="I21" s="4">
        <f t="shared" si="1"/>
        <v>0.21088287216929166</v>
      </c>
      <c r="J21" s="4">
        <f>(H21/H6)</f>
        <v>1.3363428217166571E-2</v>
      </c>
      <c r="K21" s="4">
        <f t="shared" si="2"/>
        <v>0.69630884402065518</v>
      </c>
      <c r="L21" s="14">
        <f t="shared" si="3"/>
        <v>-0.13462443561445808</v>
      </c>
    </row>
    <row r="22" spans="1:12" s="13" customFormat="1" ht="21" customHeight="1" x14ac:dyDescent="0.2">
      <c r="A22" s="1" t="s">
        <v>44</v>
      </c>
      <c r="B22" s="2" t="s">
        <v>45</v>
      </c>
      <c r="C22" s="3">
        <v>1000</v>
      </c>
      <c r="D22" s="3">
        <v>420.5</v>
      </c>
      <c r="E22" s="4">
        <f t="shared" si="0"/>
        <v>0.42049999999999998</v>
      </c>
      <c r="F22" s="4">
        <f>(D22/D6)</f>
        <v>2.6795009131649903E-3</v>
      </c>
      <c r="G22" s="3">
        <v>800</v>
      </c>
      <c r="H22" s="3"/>
      <c r="I22" s="4">
        <f t="shared" si="1"/>
        <v>0</v>
      </c>
      <c r="J22" s="4">
        <f>(H22/H6)</f>
        <v>0</v>
      </c>
      <c r="K22" s="4" t="e">
        <f t="shared" si="2"/>
        <v>#DIV/0!</v>
      </c>
      <c r="L22" s="14">
        <f t="shared" si="3"/>
        <v>0.42049999999999998</v>
      </c>
    </row>
    <row r="23" spans="1:12" s="13" customFormat="1" ht="21" customHeight="1" x14ac:dyDescent="0.2">
      <c r="A23" s="1" t="s">
        <v>46</v>
      </c>
      <c r="B23" s="2" t="s">
        <v>47</v>
      </c>
      <c r="C23" s="3">
        <v>40707.01</v>
      </c>
      <c r="D23" s="3">
        <v>2785.49</v>
      </c>
      <c r="E23" s="4">
        <f t="shared" si="0"/>
        <v>6.8427772022558273E-2</v>
      </c>
      <c r="F23" s="4">
        <f>(D23/D6)</f>
        <v>1.7749638522263848E-2</v>
      </c>
      <c r="G23" s="3">
        <v>16633.46</v>
      </c>
      <c r="H23" s="3">
        <v>3702.58</v>
      </c>
      <c r="I23" s="4">
        <f t="shared" si="1"/>
        <v>0.22259830486260826</v>
      </c>
      <c r="J23" s="4">
        <f>(H23/H6)</f>
        <v>2.7037054751682523E-2</v>
      </c>
      <c r="K23" s="4">
        <f t="shared" si="2"/>
        <v>0.75231055102117983</v>
      </c>
      <c r="L23" s="4">
        <f t="shared" si="3"/>
        <v>-0.15417053284005</v>
      </c>
    </row>
    <row r="24" spans="1:12" s="13" customFormat="1" ht="21" customHeight="1" x14ac:dyDescent="0.2">
      <c r="A24" s="1" t="s">
        <v>48</v>
      </c>
      <c r="B24" s="2" t="s">
        <v>49</v>
      </c>
      <c r="C24" s="3">
        <v>1037</v>
      </c>
      <c r="D24" s="3">
        <v>111.19</v>
      </c>
      <c r="E24" s="4">
        <f t="shared" si="0"/>
        <v>0.10722275795564128</v>
      </c>
      <c r="F24" s="4">
        <f>(D24/D6)</f>
        <v>7.0852248878671884E-4</v>
      </c>
      <c r="G24" s="3">
        <v>778.55</v>
      </c>
      <c r="H24" s="3">
        <v>95.17</v>
      </c>
      <c r="I24" s="4">
        <f t="shared" si="1"/>
        <v>0.12224006165307302</v>
      </c>
      <c r="J24" s="4">
        <f>(H24/H6)</f>
        <v>6.9495230372270842E-4</v>
      </c>
      <c r="K24" s="4">
        <f t="shared" si="2"/>
        <v>1.1683303562046863</v>
      </c>
      <c r="L24" s="4">
        <f t="shared" si="3"/>
        <v>-1.5017303697431747E-2</v>
      </c>
    </row>
    <row r="25" spans="1:12" s="13" customFormat="1" ht="21" customHeight="1" x14ac:dyDescent="0.2">
      <c r="A25" s="1" t="s">
        <v>50</v>
      </c>
      <c r="B25" s="2" t="s">
        <v>51</v>
      </c>
      <c r="C25" s="3">
        <v>8454.39</v>
      </c>
      <c r="D25" s="3">
        <v>1420.76</v>
      </c>
      <c r="E25" s="4">
        <f t="shared" si="0"/>
        <v>0.16804997167152214</v>
      </c>
      <c r="F25" s="4">
        <f>(D25/D6)</f>
        <v>9.0533358320767938E-3</v>
      </c>
      <c r="G25" s="3">
        <v>10469.58</v>
      </c>
      <c r="H25" s="3">
        <v>1398.55</v>
      </c>
      <c r="I25" s="4">
        <f t="shared" si="1"/>
        <v>0.13358224494201296</v>
      </c>
      <c r="J25" s="4">
        <f>(H25/H6)</f>
        <v>1.0212520167819627E-2</v>
      </c>
      <c r="K25" s="4">
        <f t="shared" si="2"/>
        <v>1.0158807336169604</v>
      </c>
      <c r="L25" s="4">
        <f t="shared" si="3"/>
        <v>3.4467726729509179E-2</v>
      </c>
    </row>
    <row r="26" spans="1:12" s="13" customFormat="1" ht="21" customHeight="1" x14ac:dyDescent="0.2">
      <c r="A26" s="5" t="s">
        <v>52</v>
      </c>
      <c r="B26" s="6" t="s">
        <v>53</v>
      </c>
      <c r="C26" s="7">
        <f>SUM(C27:C30)</f>
        <v>318997.03999999998</v>
      </c>
      <c r="D26" s="7">
        <f>SUM(D27:D30)</f>
        <v>18972.300000000003</v>
      </c>
      <c r="E26" s="8">
        <f t="shared" si="0"/>
        <v>5.9474846537760993E-2</v>
      </c>
      <c r="F26" s="8">
        <f>(D26/D6)</f>
        <v>0.12089487556442367</v>
      </c>
      <c r="G26" s="7">
        <f>SUM(G27:G30)</f>
        <v>105998.13</v>
      </c>
      <c r="H26" s="7">
        <f>SUM(H27:H30)</f>
        <v>3632.5699999999997</v>
      </c>
      <c r="I26" s="8">
        <f t="shared" si="1"/>
        <v>3.4270132878759275E-2</v>
      </c>
      <c r="J26" s="8">
        <f>(H26/H6)</f>
        <v>2.6525826310118721E-2</v>
      </c>
      <c r="K26" s="8">
        <f t="shared" si="2"/>
        <v>5.2228312186688779</v>
      </c>
      <c r="L26" s="8">
        <f t="shared" si="3"/>
        <v>2.5204713659001718E-2</v>
      </c>
    </row>
    <row r="27" spans="1:12" s="13" customFormat="1" ht="21" customHeight="1" x14ac:dyDescent="0.2">
      <c r="A27" s="1" t="s">
        <v>54</v>
      </c>
      <c r="B27" s="2" t="s">
        <v>55</v>
      </c>
      <c r="C27" s="3">
        <v>277546.15999999997</v>
      </c>
      <c r="D27" s="3">
        <v>11114.01</v>
      </c>
      <c r="E27" s="4">
        <f t="shared" si="0"/>
        <v>4.0043825502756016E-2</v>
      </c>
      <c r="F27" s="4">
        <f>(D27/D6)</f>
        <v>7.0820451709690452E-2</v>
      </c>
      <c r="G27" s="3">
        <v>74034.69</v>
      </c>
      <c r="H27" s="3">
        <v>3.81</v>
      </c>
      <c r="I27" s="4">
        <f t="shared" si="1"/>
        <v>5.1462361765815454E-5</v>
      </c>
      <c r="J27" s="4">
        <f>(H27/H6)</f>
        <v>2.7821459253793415E-5</v>
      </c>
      <c r="K27" s="4">
        <f t="shared" si="2"/>
        <v>2917.0629921259842</v>
      </c>
      <c r="L27" s="4">
        <f t="shared" si="3"/>
        <v>3.9992363140990202E-2</v>
      </c>
    </row>
    <row r="28" spans="1:12" s="13" customFormat="1" ht="21" customHeight="1" x14ac:dyDescent="0.2">
      <c r="A28" s="1" t="s">
        <v>56</v>
      </c>
      <c r="B28" s="2" t="s">
        <v>57</v>
      </c>
      <c r="C28" s="3">
        <v>4135.32</v>
      </c>
      <c r="D28" s="3">
        <v>1810.81</v>
      </c>
      <c r="E28" s="4">
        <f t="shared" si="0"/>
        <v>0.43788872445179577</v>
      </c>
      <c r="F28" s="4">
        <f>(D28/D6)</f>
        <v>1.1538803920495354E-2</v>
      </c>
      <c r="G28" s="3">
        <v>2442.89</v>
      </c>
      <c r="H28" s="3"/>
      <c r="I28" s="4">
        <f t="shared" si="1"/>
        <v>0</v>
      </c>
      <c r="J28" s="4">
        <f>(H28/H6)</f>
        <v>0</v>
      </c>
      <c r="K28" s="4" t="e">
        <f t="shared" si="2"/>
        <v>#DIV/0!</v>
      </c>
      <c r="L28" s="4">
        <f t="shared" si="3"/>
        <v>0.43788872445179577</v>
      </c>
    </row>
    <row r="29" spans="1:12" s="13" customFormat="1" ht="21" customHeight="1" x14ac:dyDescent="0.2">
      <c r="A29" s="1" t="s">
        <v>58</v>
      </c>
      <c r="B29" s="2" t="s">
        <v>59</v>
      </c>
      <c r="C29" s="3">
        <v>32054.67</v>
      </c>
      <c r="D29" s="3">
        <v>4886.3100000000004</v>
      </c>
      <c r="E29" s="4">
        <f t="shared" si="0"/>
        <v>0.1524367588248452</v>
      </c>
      <c r="F29" s="4">
        <f>(D29/D6)</f>
        <v>3.1136437828792447E-2</v>
      </c>
      <c r="G29" s="3">
        <v>28735.63</v>
      </c>
      <c r="H29" s="3">
        <v>3607.52</v>
      </c>
      <c r="I29" s="4">
        <f t="shared" si="1"/>
        <v>0.12554170554116961</v>
      </c>
      <c r="J29" s="4">
        <f>(H29/H6)</f>
        <v>2.6342905692190239E-2</v>
      </c>
      <c r="K29" s="4">
        <f t="shared" si="2"/>
        <v>1.3544789772475274</v>
      </c>
      <c r="L29" s="14">
        <f t="shared" si="3"/>
        <v>2.6895053283675585E-2</v>
      </c>
    </row>
    <row r="30" spans="1:12" s="13" customFormat="1" ht="21" customHeight="1" x14ac:dyDescent="0.2">
      <c r="A30" s="1" t="s">
        <v>60</v>
      </c>
      <c r="B30" s="2" t="s">
        <v>61</v>
      </c>
      <c r="C30" s="3">
        <v>5260.89</v>
      </c>
      <c r="D30" s="3">
        <v>1161.17</v>
      </c>
      <c r="E30" s="4">
        <f t="shared" si="0"/>
        <v>0.22071740713073262</v>
      </c>
      <c r="F30" s="4">
        <f>(D30/D6)</f>
        <v>7.3991821054454031E-3</v>
      </c>
      <c r="G30" s="3">
        <v>784.92</v>
      </c>
      <c r="H30" s="3">
        <v>21.24</v>
      </c>
      <c r="I30" s="4">
        <f t="shared" si="1"/>
        <v>2.706008255618407E-2</v>
      </c>
      <c r="J30" s="4">
        <f>(H30/H6)</f>
        <v>1.5509915867469083E-4</v>
      </c>
      <c r="K30" s="4">
        <f t="shared" si="2"/>
        <v>54.669020715630893</v>
      </c>
      <c r="L30" s="14">
        <f t="shared" si="3"/>
        <v>0.19365732457454854</v>
      </c>
    </row>
    <row r="31" spans="1:12" s="13" customFormat="1" ht="21" customHeight="1" x14ac:dyDescent="0.2">
      <c r="A31" s="16" t="s">
        <v>103</v>
      </c>
      <c r="B31" s="17">
        <v>600</v>
      </c>
      <c r="C31" s="7">
        <f>SUM(C32:C32)</f>
        <v>0</v>
      </c>
      <c r="D31" s="7">
        <f>SUM(D32:D32)</f>
        <v>0</v>
      </c>
      <c r="E31" s="4" t="e">
        <f t="shared" si="0"/>
        <v>#DIV/0!</v>
      </c>
      <c r="F31" s="4">
        <f>(D31/D6)</f>
        <v>0</v>
      </c>
      <c r="G31" s="7">
        <f>SUM(G32:G32)</f>
        <v>1053.58</v>
      </c>
      <c r="H31" s="7">
        <f>SUM(H32:H32)</f>
        <v>0</v>
      </c>
      <c r="I31" s="4">
        <f t="shared" si="1"/>
        <v>0</v>
      </c>
      <c r="J31" s="4">
        <f>(H31/H7)</f>
        <v>0</v>
      </c>
      <c r="K31" s="4" t="e">
        <f t="shared" si="2"/>
        <v>#DIV/0!</v>
      </c>
      <c r="L31" s="14" t="e">
        <f t="shared" si="3"/>
        <v>#DIV/0!</v>
      </c>
    </row>
    <row r="32" spans="1:12" s="13" customFormat="1" ht="21" customHeight="1" x14ac:dyDescent="0.2">
      <c r="A32" s="1" t="s">
        <v>104</v>
      </c>
      <c r="B32" s="2">
        <v>602</v>
      </c>
      <c r="C32" s="3"/>
      <c r="D32" s="3"/>
      <c r="E32" s="4" t="e">
        <f t="shared" si="0"/>
        <v>#DIV/0!</v>
      </c>
      <c r="F32" s="4">
        <f>(D32/D6)</f>
        <v>0</v>
      </c>
      <c r="G32" s="3">
        <v>1053.58</v>
      </c>
      <c r="H32" s="3"/>
      <c r="I32" s="4">
        <f t="shared" si="1"/>
        <v>0</v>
      </c>
      <c r="J32" s="4">
        <f>(H32/H8)</f>
        <v>0</v>
      </c>
      <c r="K32" s="4" t="e">
        <f t="shared" si="2"/>
        <v>#DIV/0!</v>
      </c>
      <c r="L32" s="14" t="e">
        <f t="shared" si="3"/>
        <v>#DIV/0!</v>
      </c>
    </row>
    <row r="33" spans="1:12" s="13" customFormat="1" ht="21" customHeight="1" x14ac:dyDescent="0.2">
      <c r="A33" s="5" t="s">
        <v>62</v>
      </c>
      <c r="B33" s="6" t="s">
        <v>63</v>
      </c>
      <c r="C33" s="7">
        <f>SUM(C34:C38)</f>
        <v>406029.85</v>
      </c>
      <c r="D33" s="7">
        <f>SUM(D34:D38)</f>
        <v>84513.29</v>
      </c>
      <c r="E33" s="8">
        <f t="shared" si="0"/>
        <v>0.20814550949887059</v>
      </c>
      <c r="F33" s="8">
        <f>(D33/D6)</f>
        <v>0.53853374014168287</v>
      </c>
      <c r="G33" s="7">
        <f>SUM(G34:G38)</f>
        <v>346082.59</v>
      </c>
      <c r="H33" s="7">
        <f>SUM(H34:H38)</f>
        <v>82820.489999999991</v>
      </c>
      <c r="I33" s="8">
        <f t="shared" si="1"/>
        <v>0.2393084552447437</v>
      </c>
      <c r="J33" s="8">
        <f>(H33/H6)</f>
        <v>0.60477346139480437</v>
      </c>
      <c r="K33" s="8">
        <f t="shared" si="2"/>
        <v>1.0204393864368588</v>
      </c>
      <c r="L33" s="15">
        <f t="shared" si="3"/>
        <v>-3.1162945745873111E-2</v>
      </c>
    </row>
    <row r="34" spans="1:12" s="13" customFormat="1" ht="21" customHeight="1" x14ac:dyDescent="0.2">
      <c r="A34" s="1" t="s">
        <v>64</v>
      </c>
      <c r="B34" s="2" t="s">
        <v>65</v>
      </c>
      <c r="C34" s="3">
        <v>112813.71</v>
      </c>
      <c r="D34" s="3">
        <v>25726.54</v>
      </c>
      <c r="E34" s="4">
        <f t="shared" ref="E34:E53" si="4">(D34/C34)</f>
        <v>0.2280444460163574</v>
      </c>
      <c r="F34" s="4">
        <f>(D34/D6)</f>
        <v>0.16393409612978752</v>
      </c>
      <c r="G34" s="3">
        <v>104009.68</v>
      </c>
      <c r="H34" s="3">
        <v>28404.98</v>
      </c>
      <c r="I34" s="4">
        <f t="shared" ref="I34:I53" si="5">(H34/G34)</f>
        <v>0.27309938844153736</v>
      </c>
      <c r="J34" s="4">
        <f>(H34/H6)</f>
        <v>0.20741942091202542</v>
      </c>
      <c r="K34" s="4">
        <f t="shared" ref="K34:K53" si="6">(D34/H34)</f>
        <v>0.90570526717498134</v>
      </c>
      <c r="L34" s="14">
        <f t="shared" ref="L34:L53" si="7">(E34-I34)</f>
        <v>-4.5054942425179961E-2</v>
      </c>
    </row>
    <row r="35" spans="1:12" s="13" customFormat="1" ht="21" customHeight="1" x14ac:dyDescent="0.2">
      <c r="A35" s="1" t="s">
        <v>66</v>
      </c>
      <c r="B35" s="2" t="s">
        <v>67</v>
      </c>
      <c r="C35" s="3">
        <v>212311.04000000001</v>
      </c>
      <c r="D35" s="3">
        <v>49028.55</v>
      </c>
      <c r="E35" s="4">
        <f t="shared" si="4"/>
        <v>0.23092793478850654</v>
      </c>
      <c r="F35" s="4">
        <f>(D35/D6)</f>
        <v>0.31241865516327083</v>
      </c>
      <c r="G35" s="3">
        <v>192851.18</v>
      </c>
      <c r="H35" s="3">
        <v>44402.58</v>
      </c>
      <c r="I35" s="4">
        <f t="shared" si="5"/>
        <v>0.23024271876376387</v>
      </c>
      <c r="J35" s="4">
        <f>(H35/H6)</f>
        <v>0.32423742000874078</v>
      </c>
      <c r="K35" s="4">
        <f t="shared" si="6"/>
        <v>1.1041824596678842</v>
      </c>
      <c r="L35" s="14">
        <f t="shared" si="7"/>
        <v>6.8521602474266863E-4</v>
      </c>
    </row>
    <row r="36" spans="1:12" s="13" customFormat="1" ht="21" customHeight="1" x14ac:dyDescent="0.2">
      <c r="A36" s="1" t="s">
        <v>102</v>
      </c>
      <c r="B36" s="2">
        <v>703</v>
      </c>
      <c r="C36" s="3">
        <v>48633.8</v>
      </c>
      <c r="D36" s="3">
        <v>3167.55</v>
      </c>
      <c r="E36" s="4">
        <f t="shared" si="4"/>
        <v>6.5130629315414384E-2</v>
      </c>
      <c r="F36" s="4">
        <f>(D36/D7)</f>
        <v>0.15657624685616667</v>
      </c>
      <c r="G36" s="3">
        <v>15676.13</v>
      </c>
      <c r="H36" s="3">
        <v>3565.34</v>
      </c>
      <c r="I36" s="4">
        <f t="shared" si="5"/>
        <v>0.22743751168177351</v>
      </c>
      <c r="J36" s="4">
        <f>(H36/H7)</f>
        <v>0.19529389338901465</v>
      </c>
      <c r="K36" s="4">
        <f t="shared" si="6"/>
        <v>0.88842859306545796</v>
      </c>
      <c r="L36" s="14">
        <f t="shared" si="7"/>
        <v>-0.16230688236635912</v>
      </c>
    </row>
    <row r="37" spans="1:12" s="13" customFormat="1" ht="21" customHeight="1" x14ac:dyDescent="0.2">
      <c r="A37" s="1" t="s">
        <v>68</v>
      </c>
      <c r="B37" s="2" t="s">
        <v>69</v>
      </c>
      <c r="C37" s="3">
        <v>6339.43</v>
      </c>
      <c r="D37" s="3">
        <v>1306.23</v>
      </c>
      <c r="E37" s="4">
        <f t="shared" si="4"/>
        <v>0.20604849331879996</v>
      </c>
      <c r="F37" s="4">
        <f>(D37/D6)</f>
        <v>8.3235302682604165E-3</v>
      </c>
      <c r="G37" s="3">
        <v>7927.9</v>
      </c>
      <c r="H37" s="3">
        <v>1294.42</v>
      </c>
      <c r="I37" s="4">
        <f t="shared" si="5"/>
        <v>0.16327400698797917</v>
      </c>
      <c r="J37" s="4">
        <f>(H37/H6)</f>
        <v>9.4521399704187072E-3</v>
      </c>
      <c r="K37" s="4">
        <f t="shared" si="6"/>
        <v>1.0091237774447241</v>
      </c>
      <c r="L37" s="4">
        <f t="shared" si="7"/>
        <v>4.2774486330820788E-2</v>
      </c>
    </row>
    <row r="38" spans="1:12" s="13" customFormat="1" ht="21" customHeight="1" x14ac:dyDescent="0.2">
      <c r="A38" s="1" t="s">
        <v>70</v>
      </c>
      <c r="B38" s="2" t="s">
        <v>71</v>
      </c>
      <c r="C38" s="3">
        <v>25931.87</v>
      </c>
      <c r="D38" s="3">
        <v>5284.42</v>
      </c>
      <c r="E38" s="4">
        <f t="shared" si="4"/>
        <v>0.20378090743166613</v>
      </c>
      <c r="F38" s="4">
        <f>(D38/D6)</f>
        <v>3.36732656731209E-2</v>
      </c>
      <c r="G38" s="3">
        <v>25617.7</v>
      </c>
      <c r="H38" s="3">
        <v>5153.17</v>
      </c>
      <c r="I38" s="4">
        <f t="shared" si="5"/>
        <v>0.20115662217919641</v>
      </c>
      <c r="J38" s="4">
        <f>(H38/H6)</f>
        <v>3.7629582462695696E-2</v>
      </c>
      <c r="K38" s="4">
        <f t="shared" si="6"/>
        <v>1.0254697593908215</v>
      </c>
      <c r="L38" s="14">
        <f t="shared" si="7"/>
        <v>2.6242852524697158E-3</v>
      </c>
    </row>
    <row r="39" spans="1:12" s="13" customFormat="1" ht="21" customHeight="1" x14ac:dyDescent="0.2">
      <c r="A39" s="5" t="s">
        <v>72</v>
      </c>
      <c r="B39" s="6" t="s">
        <v>73</v>
      </c>
      <c r="C39" s="7">
        <f>SUM(C40:C42)</f>
        <v>77992.61</v>
      </c>
      <c r="D39" s="7">
        <f>SUM(D40:D42)</f>
        <v>17955.09</v>
      </c>
      <c r="E39" s="8">
        <f t="shared" si="4"/>
        <v>0.23021527295983554</v>
      </c>
      <c r="F39" s="8">
        <f>(D39/D6)</f>
        <v>0.11441303222582541</v>
      </c>
      <c r="G39" s="7">
        <f>SUM(G40:G42)</f>
        <v>79451.049999999988</v>
      </c>
      <c r="H39" s="7">
        <f>SUM(H40:H42)</f>
        <v>18589.11</v>
      </c>
      <c r="I39" s="8">
        <f t="shared" si="5"/>
        <v>0.23396934338816169</v>
      </c>
      <c r="J39" s="8">
        <f>(H39/H6)</f>
        <v>0.13574177596569126</v>
      </c>
      <c r="K39" s="8">
        <f t="shared" si="6"/>
        <v>0.96589293408882937</v>
      </c>
      <c r="L39" s="15">
        <f t="shared" si="7"/>
        <v>-3.7540704283261506E-3</v>
      </c>
    </row>
    <row r="40" spans="1:12" s="13" customFormat="1" ht="21" customHeight="1" x14ac:dyDescent="0.2">
      <c r="A40" s="1" t="s">
        <v>74</v>
      </c>
      <c r="B40" s="2" t="s">
        <v>75</v>
      </c>
      <c r="C40" s="3">
        <v>56353.919999999998</v>
      </c>
      <c r="D40" s="3">
        <v>12511.05</v>
      </c>
      <c r="E40" s="4">
        <f t="shared" si="4"/>
        <v>0.22200851333855745</v>
      </c>
      <c r="F40" s="4">
        <f>(D40/D6)</f>
        <v>7.9722639475987747E-2</v>
      </c>
      <c r="G40" s="3">
        <v>54848.45</v>
      </c>
      <c r="H40" s="3">
        <v>12582.73</v>
      </c>
      <c r="I40" s="4">
        <f t="shared" si="5"/>
        <v>0.22940903525988429</v>
      </c>
      <c r="J40" s="4">
        <f>(H40/H6)</f>
        <v>9.188186614080944E-2</v>
      </c>
      <c r="K40" s="4">
        <f t="shared" si="6"/>
        <v>0.99430330301929704</v>
      </c>
      <c r="L40" s="14">
        <f t="shared" si="7"/>
        <v>-7.4005219213268414E-3</v>
      </c>
    </row>
    <row r="41" spans="1:12" s="13" customFormat="1" ht="21" customHeight="1" x14ac:dyDescent="0.2">
      <c r="A41" s="1" t="s">
        <v>76</v>
      </c>
      <c r="B41" s="2" t="s">
        <v>77</v>
      </c>
      <c r="C41" s="3">
        <v>324.12</v>
      </c>
      <c r="D41" s="3">
        <v>67.78</v>
      </c>
      <c r="E41" s="4">
        <f t="shared" si="4"/>
        <v>0.20912007898309268</v>
      </c>
      <c r="F41" s="4">
        <f>(D41/D6)</f>
        <v>4.3190623518269452E-4</v>
      </c>
      <c r="G41" s="3">
        <v>394.5</v>
      </c>
      <c r="H41" s="3">
        <v>78.86</v>
      </c>
      <c r="I41" s="4">
        <f t="shared" si="5"/>
        <v>0.19989860583016478</v>
      </c>
      <c r="J41" s="4">
        <f>(H41/H6)</f>
        <v>5.7585309101158757E-4</v>
      </c>
      <c r="K41" s="4">
        <f t="shared" si="6"/>
        <v>0.85949784428100429</v>
      </c>
      <c r="L41" s="14">
        <f t="shared" si="7"/>
        <v>9.2214731529279004E-3</v>
      </c>
    </row>
    <row r="42" spans="1:12" s="13" customFormat="1" ht="21" customHeight="1" x14ac:dyDescent="0.2">
      <c r="A42" s="1" t="s">
        <v>78</v>
      </c>
      <c r="B42" s="2" t="s">
        <v>79</v>
      </c>
      <c r="C42" s="3">
        <v>21314.57</v>
      </c>
      <c r="D42" s="3">
        <v>5376.26</v>
      </c>
      <c r="E42" s="4">
        <f t="shared" si="4"/>
        <v>0.25223403521628635</v>
      </c>
      <c r="F42" s="4">
        <f>(D42/D6)</f>
        <v>3.4258486514654962E-2</v>
      </c>
      <c r="G42" s="3">
        <v>24208.1</v>
      </c>
      <c r="H42" s="3">
        <v>5927.52</v>
      </c>
      <c r="I42" s="4">
        <f t="shared" si="5"/>
        <v>0.24485688674451944</v>
      </c>
      <c r="J42" s="4">
        <f>(H42/H6)</f>
        <v>4.3284056733870223E-2</v>
      </c>
      <c r="K42" s="4">
        <f t="shared" si="6"/>
        <v>0.90699989202904419</v>
      </c>
      <c r="L42" s="14">
        <f t="shared" si="7"/>
        <v>7.3771484717669034E-3</v>
      </c>
    </row>
    <row r="43" spans="1:12" s="13" customFormat="1" ht="21" customHeight="1" x14ac:dyDescent="0.2">
      <c r="A43" s="5" t="s">
        <v>80</v>
      </c>
      <c r="B43" s="6" t="s">
        <v>81</v>
      </c>
      <c r="C43" s="7">
        <f>SUM(C44:C47)</f>
        <v>34366.560000000005</v>
      </c>
      <c r="D43" s="7">
        <f>SUM(D44:D47)</f>
        <v>3208.3199999999997</v>
      </c>
      <c r="E43" s="8">
        <f t="shared" si="4"/>
        <v>9.3355866865930115E-2</v>
      </c>
      <c r="F43" s="8">
        <f>(D43/D6)</f>
        <v>2.0443986610524378E-2</v>
      </c>
      <c r="G43" s="7">
        <f>SUM(G44:G47)</f>
        <v>22471.49</v>
      </c>
      <c r="H43" s="7">
        <f>SUM(H44:H47)</f>
        <v>2041.8100000000002</v>
      </c>
      <c r="I43" s="8">
        <f t="shared" si="5"/>
        <v>9.0862243669645404E-2</v>
      </c>
      <c r="J43" s="8">
        <f>(H43/H6)</f>
        <v>1.4909746382936465E-2</v>
      </c>
      <c r="K43" s="8">
        <f t="shared" si="6"/>
        <v>1.5713117283194811</v>
      </c>
      <c r="L43" s="8">
        <f t="shared" si="7"/>
        <v>2.4936231962847111E-3</v>
      </c>
    </row>
    <row r="44" spans="1:12" s="13" customFormat="1" ht="21" customHeight="1" x14ac:dyDescent="0.2">
      <c r="A44" s="1" t="s">
        <v>82</v>
      </c>
      <c r="B44" s="2" t="s">
        <v>83</v>
      </c>
      <c r="C44" s="3">
        <v>7624.81</v>
      </c>
      <c r="D44" s="3">
        <v>1235.8399999999999</v>
      </c>
      <c r="E44" s="4">
        <f t="shared" si="4"/>
        <v>0.16208141579921334</v>
      </c>
      <c r="F44" s="4">
        <f>(D44/D6)</f>
        <v>7.8749926480994568E-3</v>
      </c>
      <c r="G44" s="3">
        <v>7626.25</v>
      </c>
      <c r="H44" s="3">
        <v>1180.47</v>
      </c>
      <c r="I44" s="4">
        <f t="shared" si="5"/>
        <v>0.15479036223569906</v>
      </c>
      <c r="J44" s="4">
        <f>(H44/H6)</f>
        <v>8.6200519699017094E-3</v>
      </c>
      <c r="K44" s="4">
        <f t="shared" si="6"/>
        <v>1.0469050462951197</v>
      </c>
      <c r="L44" s="4">
        <f t="shared" si="7"/>
        <v>7.2910535635142826E-3</v>
      </c>
    </row>
    <row r="45" spans="1:12" s="13" customFormat="1" ht="21" customHeight="1" x14ac:dyDescent="0.2">
      <c r="A45" s="1" t="s">
        <v>84</v>
      </c>
      <c r="B45" s="2" t="s">
        <v>85</v>
      </c>
      <c r="C45" s="3">
        <v>1971.34</v>
      </c>
      <c r="D45" s="3">
        <v>33.22</v>
      </c>
      <c r="E45" s="4">
        <f t="shared" si="4"/>
        <v>1.6851481733237292E-2</v>
      </c>
      <c r="F45" s="4">
        <f>(D45/D6)</f>
        <v>2.1168375822911052E-4</v>
      </c>
      <c r="G45" s="3">
        <v>433.3</v>
      </c>
      <c r="H45" s="3">
        <v>98.19</v>
      </c>
      <c r="I45" s="4">
        <f t="shared" si="5"/>
        <v>0.22660973921070851</v>
      </c>
      <c r="J45" s="4">
        <f>(H45/H6)</f>
        <v>7.1700500895799878E-4</v>
      </c>
      <c r="K45" s="4">
        <f t="shared" si="6"/>
        <v>0.33832365821366739</v>
      </c>
      <c r="L45" s="4">
        <f t="shared" si="7"/>
        <v>-0.20975825747747123</v>
      </c>
    </row>
    <row r="46" spans="1:12" s="13" customFormat="1" ht="21" customHeight="1" x14ac:dyDescent="0.2">
      <c r="A46" s="1" t="s">
        <v>86</v>
      </c>
      <c r="B46" s="2" t="s">
        <v>87</v>
      </c>
      <c r="C46" s="3">
        <v>24183.61</v>
      </c>
      <c r="D46" s="3">
        <v>1827.81</v>
      </c>
      <c r="E46" s="4">
        <f t="shared" si="4"/>
        <v>7.5580527472945511E-2</v>
      </c>
      <c r="F46" s="4">
        <f>(D46/D6)</f>
        <v>1.1647130949089418E-2</v>
      </c>
      <c r="G46" s="3">
        <v>13877.44</v>
      </c>
      <c r="H46" s="3">
        <v>689.69</v>
      </c>
      <c r="I46" s="4">
        <f t="shared" si="5"/>
        <v>4.9698647589180717E-2</v>
      </c>
      <c r="J46" s="4">
        <f>(H46/H6)</f>
        <v>5.036268302558735E-3</v>
      </c>
      <c r="K46" s="4">
        <f t="shared" si="6"/>
        <v>2.6501906653713982</v>
      </c>
      <c r="L46" s="14">
        <f t="shared" si="7"/>
        <v>2.5881879883764794E-2</v>
      </c>
    </row>
    <row r="47" spans="1:12" s="13" customFormat="1" ht="21" customHeight="1" x14ac:dyDescent="0.2">
      <c r="A47" s="1" t="s">
        <v>88</v>
      </c>
      <c r="B47" s="2" t="s">
        <v>89</v>
      </c>
      <c r="C47" s="3">
        <v>586.79999999999995</v>
      </c>
      <c r="D47" s="3">
        <v>111.45</v>
      </c>
      <c r="E47" s="4">
        <f t="shared" si="4"/>
        <v>0.18992842535787324</v>
      </c>
      <c r="F47" s="4">
        <f>(D47/D6)</f>
        <v>7.1017925510639284E-4</v>
      </c>
      <c r="G47" s="3">
        <v>534.5</v>
      </c>
      <c r="H47" s="3">
        <v>73.459999999999994</v>
      </c>
      <c r="I47" s="4">
        <f t="shared" si="5"/>
        <v>0.13743685687558466</v>
      </c>
      <c r="J47" s="4">
        <f>(H47/H6)</f>
        <v>5.36421101518022E-4</v>
      </c>
      <c r="K47" s="4">
        <f t="shared" si="6"/>
        <v>1.5171521916689357</v>
      </c>
      <c r="L47" s="14">
        <f t="shared" si="7"/>
        <v>5.2491568482288586E-2</v>
      </c>
    </row>
    <row r="48" spans="1:12" s="13" customFormat="1" ht="21" customHeight="1" x14ac:dyDescent="0.2">
      <c r="A48" s="5" t="s">
        <v>90</v>
      </c>
      <c r="B48" s="6" t="s">
        <v>91</v>
      </c>
      <c r="C48" s="7">
        <f>SUM(C49:C49)</f>
        <v>2152.73</v>
      </c>
      <c r="D48" s="7">
        <f>SUM(D49:D49)</f>
        <v>1661.62</v>
      </c>
      <c r="E48" s="8">
        <f t="shared" si="4"/>
        <v>0.77186642077733847</v>
      </c>
      <c r="F48" s="8">
        <f>(D48/D6)</f>
        <v>1.0588138661910133E-2</v>
      </c>
      <c r="G48" s="7">
        <f>SUM(G49:G49)</f>
        <v>1438</v>
      </c>
      <c r="H48" s="7">
        <f>SUM(H49:H49)</f>
        <v>932.51</v>
      </c>
      <c r="I48" s="8">
        <f t="shared" si="5"/>
        <v>0.64847705146036161</v>
      </c>
      <c r="J48" s="8">
        <f>(H48/H6)</f>
        <v>6.8093934301193954E-3</v>
      </c>
      <c r="K48" s="8">
        <f t="shared" si="6"/>
        <v>1.7818790147022552</v>
      </c>
      <c r="L48" s="15">
        <f t="shared" si="7"/>
        <v>0.12338936931697686</v>
      </c>
    </row>
    <row r="49" spans="1:12" s="13" customFormat="1" ht="21" customHeight="1" x14ac:dyDescent="0.2">
      <c r="A49" s="1" t="s">
        <v>92</v>
      </c>
      <c r="B49" s="2" t="s">
        <v>93</v>
      </c>
      <c r="C49" s="3">
        <v>2152.73</v>
      </c>
      <c r="D49" s="3">
        <v>1661.62</v>
      </c>
      <c r="E49" s="4">
        <f t="shared" si="4"/>
        <v>0.77186642077733847</v>
      </c>
      <c r="F49" s="4">
        <f>(D49/D6)</f>
        <v>1.0588138661910133E-2</v>
      </c>
      <c r="G49" s="3">
        <v>1438</v>
      </c>
      <c r="H49" s="3">
        <v>932.51</v>
      </c>
      <c r="I49" s="4">
        <f t="shared" si="5"/>
        <v>0.64847705146036161</v>
      </c>
      <c r="J49" s="4">
        <f>(H49/H6)</f>
        <v>6.8093934301193954E-3</v>
      </c>
      <c r="K49" s="4">
        <f t="shared" si="6"/>
        <v>1.7818790147022552</v>
      </c>
      <c r="L49" s="4">
        <f t="shared" si="7"/>
        <v>0.12338936931697686</v>
      </c>
    </row>
    <row r="50" spans="1:12" s="13" customFormat="1" ht="21" customHeight="1" x14ac:dyDescent="0.2">
      <c r="A50" s="5" t="s">
        <v>94</v>
      </c>
      <c r="B50" s="6" t="s">
        <v>95</v>
      </c>
      <c r="C50" s="7">
        <f>SUM(C51:C51)</f>
        <v>2364.4</v>
      </c>
      <c r="D50" s="7">
        <f>SUM(D51:D51)</f>
        <v>619.09</v>
      </c>
      <c r="E50" s="8">
        <f t="shared" si="4"/>
        <v>0.26183809846049738</v>
      </c>
      <c r="F50" s="8">
        <f>(D50/D6)</f>
        <v>3.9449517724882612E-3</v>
      </c>
      <c r="G50" s="7">
        <f>SUM(G51:G51)</f>
        <v>3037.61</v>
      </c>
      <c r="H50" s="7">
        <f>SUM(H51:H51)</f>
        <v>590.14</v>
      </c>
      <c r="I50" s="8">
        <f t="shared" si="5"/>
        <v>0.19427773809014323</v>
      </c>
      <c r="J50" s="8">
        <f>(H50/H6)</f>
        <v>4.309332274024579E-3</v>
      </c>
      <c r="K50" s="8">
        <f t="shared" si="6"/>
        <v>1.0490561561663334</v>
      </c>
      <c r="L50" s="15">
        <f t="shared" si="7"/>
        <v>6.756036037035415E-2</v>
      </c>
    </row>
    <row r="51" spans="1:12" s="13" customFormat="1" ht="21" customHeight="1" x14ac:dyDescent="0.2">
      <c r="A51" s="1" t="s">
        <v>96</v>
      </c>
      <c r="B51" s="2" t="s">
        <v>97</v>
      </c>
      <c r="C51" s="3">
        <v>2364.4</v>
      </c>
      <c r="D51" s="3">
        <v>619.09</v>
      </c>
      <c r="E51" s="4">
        <f t="shared" si="4"/>
        <v>0.26183809846049738</v>
      </c>
      <c r="F51" s="4">
        <f>(D51/D6)</f>
        <v>3.9449517724882612E-3</v>
      </c>
      <c r="G51" s="3">
        <v>3037.61</v>
      </c>
      <c r="H51" s="3">
        <v>590.14</v>
      </c>
      <c r="I51" s="4">
        <f t="shared" si="5"/>
        <v>0.19427773809014323</v>
      </c>
      <c r="J51" s="4">
        <f>(H51/H6)</f>
        <v>4.309332274024579E-3</v>
      </c>
      <c r="K51" s="4">
        <f t="shared" si="6"/>
        <v>1.0490561561663334</v>
      </c>
      <c r="L51" s="4">
        <f t="shared" si="7"/>
        <v>6.756036037035415E-2</v>
      </c>
    </row>
    <row r="52" spans="1:12" s="13" customFormat="1" ht="41.1" customHeight="1" x14ac:dyDescent="0.2">
      <c r="A52" s="5" t="s">
        <v>98</v>
      </c>
      <c r="B52" s="6" t="s">
        <v>99</v>
      </c>
      <c r="C52" s="7">
        <f>SUM(C53:C53)</f>
        <v>4.8</v>
      </c>
      <c r="D52" s="7">
        <f>SUM(D53:D53)</f>
        <v>1.04</v>
      </c>
      <c r="E52" s="8">
        <f t="shared" si="4"/>
        <v>0.21666666666666667</v>
      </c>
      <c r="F52" s="8">
        <f>(D52/D6)</f>
        <v>6.6270652786958148E-6</v>
      </c>
      <c r="G52" s="7">
        <f>SUM(G53:G53)</f>
        <v>5</v>
      </c>
      <c r="H52" s="7">
        <f>SUM(H53:H53)</f>
        <v>1.48</v>
      </c>
      <c r="I52" s="8">
        <f t="shared" si="5"/>
        <v>0.29599999999999999</v>
      </c>
      <c r="J52" s="8">
        <f>(H52/H6)</f>
        <v>1.0807286009347572E-5</v>
      </c>
      <c r="K52" s="8">
        <f t="shared" si="6"/>
        <v>0.70270270270270274</v>
      </c>
      <c r="L52" s="8">
        <f t="shared" si="7"/>
        <v>-7.9333333333333311E-2</v>
      </c>
    </row>
    <row r="53" spans="1:12" s="13" customFormat="1" ht="21" customHeight="1" x14ac:dyDescent="0.2">
      <c r="A53" s="1" t="s">
        <v>100</v>
      </c>
      <c r="B53" s="2" t="s">
        <v>101</v>
      </c>
      <c r="C53" s="3">
        <v>4.8</v>
      </c>
      <c r="D53" s="3">
        <v>1.04</v>
      </c>
      <c r="E53" s="4">
        <f t="shared" si="4"/>
        <v>0.21666666666666667</v>
      </c>
      <c r="F53" s="4">
        <f>(D53/D6)</f>
        <v>6.6270652786958148E-6</v>
      </c>
      <c r="G53" s="3">
        <v>5</v>
      </c>
      <c r="H53" s="3">
        <v>1.48</v>
      </c>
      <c r="I53" s="4">
        <f t="shared" si="5"/>
        <v>0.29599999999999999</v>
      </c>
      <c r="J53" s="4">
        <f>(H53/H6)</f>
        <v>1.0807286009347572E-5</v>
      </c>
      <c r="K53" s="4">
        <f t="shared" si="6"/>
        <v>0.70270270270270274</v>
      </c>
      <c r="L53" s="4">
        <f t="shared" si="7"/>
        <v>-7.9333333333333311E-2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2017-03-10T06:35:34Z</dcterms:created>
  <dcterms:modified xsi:type="dcterms:W3CDTF">2022-05-12T06:41:04Z</dcterms:modified>
</cp:coreProperties>
</file>