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сент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H31" i="1" l="1"/>
  <c r="G31" i="1"/>
  <c r="K21" i="1"/>
  <c r="E21" i="1"/>
  <c r="E13" i="1"/>
  <c r="I36" i="1"/>
  <c r="K32" i="1"/>
  <c r="J32" i="1"/>
  <c r="I32" i="1"/>
  <c r="D31" i="1" l="1"/>
  <c r="C31" i="1"/>
  <c r="F32" i="1"/>
  <c r="E32" i="1"/>
  <c r="L32" i="1" s="1"/>
  <c r="I31" i="1" l="1"/>
  <c r="K31" i="1"/>
  <c r="E31" i="1"/>
  <c r="K36" i="1"/>
  <c r="L31" i="1" l="1"/>
  <c r="E36" i="1"/>
  <c r="L36" i="1" s="1"/>
  <c r="H52" i="1"/>
  <c r="H50" i="1"/>
  <c r="H48" i="1"/>
  <c r="H43" i="1"/>
  <c r="H39" i="1"/>
  <c r="H33" i="1"/>
  <c r="H26" i="1"/>
  <c r="H20" i="1"/>
  <c r="H17" i="1"/>
  <c r="H15" i="1"/>
  <c r="H7" i="1"/>
  <c r="H6" i="1" s="1"/>
  <c r="G52" i="1"/>
  <c r="G50" i="1"/>
  <c r="G48" i="1"/>
  <c r="G43" i="1"/>
  <c r="G39" i="1"/>
  <c r="G33" i="1"/>
  <c r="G26" i="1"/>
  <c r="G20" i="1"/>
  <c r="G17" i="1"/>
  <c r="G15" i="1"/>
  <c r="G7" i="1"/>
  <c r="D52" i="1"/>
  <c r="D50" i="1"/>
  <c r="D48" i="1"/>
  <c r="D43" i="1"/>
  <c r="D39" i="1"/>
  <c r="D33" i="1"/>
  <c r="D26" i="1"/>
  <c r="D20" i="1"/>
  <c r="D17" i="1"/>
  <c r="D15" i="1"/>
  <c r="D7" i="1"/>
  <c r="C52" i="1"/>
  <c r="C50" i="1"/>
  <c r="C48" i="1"/>
  <c r="C43" i="1"/>
  <c r="C39" i="1"/>
  <c r="C33" i="1"/>
  <c r="C26" i="1"/>
  <c r="C20" i="1"/>
  <c r="C17" i="1"/>
  <c r="C15" i="1"/>
  <c r="C7" i="1"/>
  <c r="E53" i="1"/>
  <c r="E51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19" i="1"/>
  <c r="E18" i="1"/>
  <c r="E16" i="1"/>
  <c r="E14" i="1"/>
  <c r="E12" i="1"/>
  <c r="E11" i="1"/>
  <c r="E10" i="1"/>
  <c r="E9" i="1"/>
  <c r="E8" i="1"/>
  <c r="I53" i="1"/>
  <c r="I51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3" i="1"/>
  <c r="K51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19" i="1"/>
  <c r="K18" i="1"/>
  <c r="K16" i="1"/>
  <c r="K14" i="1"/>
  <c r="K13" i="1"/>
  <c r="K12" i="1"/>
  <c r="K11" i="1"/>
  <c r="K10" i="1"/>
  <c r="K9" i="1"/>
  <c r="K8" i="1"/>
  <c r="G6" i="1" l="1"/>
  <c r="C6" i="1"/>
  <c r="F21" i="1"/>
  <c r="D6" i="1"/>
  <c r="F27" i="1" s="1"/>
  <c r="L9" i="1"/>
  <c r="F36" i="1"/>
  <c r="J36" i="1"/>
  <c r="J31" i="1"/>
  <c r="J52" i="1"/>
  <c r="F31" i="1"/>
  <c r="L11" i="1"/>
  <c r="L21" i="1"/>
  <c r="L29" i="1"/>
  <c r="K52" i="1"/>
  <c r="L24" i="1"/>
  <c r="L42" i="1"/>
  <c r="L16" i="1"/>
  <c r="L38" i="1"/>
  <c r="L28" i="1"/>
  <c r="L41" i="1"/>
  <c r="L46" i="1"/>
  <c r="L53" i="1"/>
  <c r="L19" i="1"/>
  <c r="L13" i="1"/>
  <c r="L14" i="1"/>
  <c r="L10" i="1"/>
  <c r="L47" i="1"/>
  <c r="L51" i="1"/>
  <c r="L49" i="1"/>
  <c r="L45" i="1"/>
  <c r="L44" i="1"/>
  <c r="L40" i="1"/>
  <c r="L37" i="1"/>
  <c r="L34" i="1"/>
  <c r="L30" i="1"/>
  <c r="L27" i="1"/>
  <c r="L25" i="1"/>
  <c r="L23" i="1"/>
  <c r="E52" i="1"/>
  <c r="K15" i="1"/>
  <c r="K7" i="1"/>
  <c r="E26" i="1"/>
  <c r="E15" i="1"/>
  <c r="I52" i="1"/>
  <c r="I50" i="1"/>
  <c r="K50" i="1"/>
  <c r="E50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35" i="1"/>
  <c r="L22" i="1"/>
  <c r="L18" i="1"/>
  <c r="L12" i="1"/>
  <c r="L8" i="1"/>
  <c r="F46" i="1" l="1"/>
  <c r="L15" i="1"/>
  <c r="F16" i="1"/>
  <c r="F26" i="1"/>
  <c r="J23" i="1"/>
  <c r="J25" i="1"/>
  <c r="J40" i="1"/>
  <c r="J46" i="1"/>
  <c r="J18" i="1"/>
  <c r="J50" i="1"/>
  <c r="J37" i="1"/>
  <c r="J24" i="1"/>
  <c r="J49" i="1"/>
  <c r="J51" i="1"/>
  <c r="J39" i="1"/>
  <c r="J44" i="1"/>
  <c r="J53" i="1"/>
  <c r="J8" i="1"/>
  <c r="J9" i="1"/>
  <c r="J28" i="1"/>
  <c r="J30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2" i="1"/>
  <c r="F44" i="1"/>
  <c r="F14" i="1"/>
  <c r="F34" i="1"/>
  <c r="F45" i="1"/>
  <c r="F51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3" i="1"/>
  <c r="F37" i="1"/>
  <c r="F8" i="1"/>
  <c r="F50" i="1"/>
  <c r="E6" i="1"/>
  <c r="F47" i="1"/>
  <c r="F28" i="1"/>
  <c r="F17" i="1"/>
  <c r="F52" i="1"/>
  <c r="F35" i="1"/>
  <c r="F20" i="1"/>
  <c r="F7" i="1"/>
  <c r="F41" i="1"/>
  <c r="F22" i="1"/>
  <c r="F12" i="1"/>
  <c r="F38" i="1"/>
  <c r="F23" i="1"/>
  <c r="L26" i="1"/>
  <c r="L50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<sst xmlns="http://schemas.openxmlformats.org/spreadsheetml/2006/main" count="108" uniqueCount="108">
  <si>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</si>
  <si>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</si>
  <si>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</si>
  <si>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</si>
  <si>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</si>
  <si>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</si>
  <si>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</si>
  <si>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</si>
  <si>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</si>
  <si>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</si>
  <si>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</si>
  <si>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</si>
  <si>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</si>
  <si>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</si>
  <si>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</si>
  <si>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</si>
  <si>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</si>
  <si>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</si>
  <si>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</si>
  <si>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</si>
  <si>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</si>
  <si>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</si>
  <si>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</si>
  <si>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</si>
  <si>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</si>
  <si>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</si>
  <si>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</si>
  <si>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</si>
  <si>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</si>
  <si>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</si>
  <si>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</si>
  <si>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</si>
  <si>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</si>
  <si>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</si>
  <si>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</si>
  <si>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</si>
  <si>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</si>
  <si>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</si>
  <si>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</si>
  <si>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</si>
  <si>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</si>
  <si>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</si>
  <si>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</si>
  <si>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</si>
  <si>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</si>
  <si>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</si>
  <si>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</si>
  <si>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</si>
  <si>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</si>
  <si>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</si>
  <si>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</si>
  <si>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</si>
  <si>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</si>
  <si>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</si>
  <si>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</si>
  <si>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</si>
  <si>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</si>
  <si>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</si>
  <si>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</si>
  <si>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</si>
  <si>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</si>
  <si>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</si>
  <si>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</si>
  <si>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</si>
  <si>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</si>
  <si>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</si>
  <si>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</si>
  <si>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</si>
  <si>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</si>
  <si>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</si>
  <si>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</si>
  <si>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</si>
  <si>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</si>
  <si>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</si>
  <si>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</si>
  <si>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</si>
  <si>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</si>
  <si>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</si>
  <si>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</si>
  <si>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</si>
  <si>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</si>
  <si>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</si>
  <si>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</si>
  <si>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</si>
  <si>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</si>
  <si>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</si>
  <si>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</si>
  <si>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</si>
  <si>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</si>
  <si>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</si>
  <si>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</si>
  <si>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</si>
  <si>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</si>
  <si>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</si>
  <si>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</si>
  <si>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</si>
  <si>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</si>
  <si>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</si>
  <si>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</si>
  <si>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</si>
  <si>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</si>
  <si>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</si>
  <si>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</si>
  <si>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</si>
  <si>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</si>
  <si>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округа)</t>
  </si>
  <si>
    <t>Информация об исполнении за январь-сентябрь месяц 2022 года, 2021 года в разрезе разделов, подразделов классификации расходов</t>
  </si>
  <si>
    <t>за январь-сентябрь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</si>
</sst>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D54" sqref="D5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1" t="s">
        <v>105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ht="21.75" customHeight="1" x14ac:dyDescent="0.2">
      <c r="A2" s="19" t="s">
        <v>106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</row>
    <row r="3" spans="1:15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</row>
    <row r="4" spans="1:15" s="13" customFormat="1" ht="20.100000000000001" customHeight="1" x14ac:dyDescent="0.2">
      <c r="A4" s="23" t="s">
        <v>0</v>
      </c>
      <c r="B4" s="24" t="s">
        <v>1</v>
      </c>
      <c r="C4" s="18" t="s">
        <v>107</v>
      </c>
      <c r="D4" s="18"/>
      <c r="E4" s="18"/>
      <c r="F4" s="18"/>
      <c r="G4" s="18" t="s">
        <v>2</v>
      </c>
      <c r="H4" s="18"/>
      <c r="I4" s="18"/>
      <c r="J4" s="18"/>
      <c r="K4" s="18"/>
      <c r="L4" s="18"/>
    </row>
    <row r="5" spans="1:15" s="13" customFormat="1" ht="83.1" customHeight="1" x14ac:dyDescent="0.2">
      <c r="A5" s="23"/>
      <c r="B5" s="24"/>
      <c r="C5" s="25" t="s">
        <v>3</v>
      </c>
      <c r="D5" s="25" t="s">
        <v>4</v>
      </c>
      <c r="E5" s="18" t="s">
        <v>5</v>
      </c>
      <c r="F5" s="18" t="s">
        <v>6</v>
      </c>
      <c r="G5" s="25" t="s">
        <v>7</v>
      </c>
      <c r="H5" s="25" t="s">
        <v>8</v>
      </c>
      <c r="I5" s="18" t="s">
        <v>9</v>
      </c>
      <c r="J5" s="18" t="s">
        <v>10</v>
      </c>
      <c r="K5" s="18" t="s">
        <v>11</v>
      </c>
      <c r="L5" s="18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(C7+C15+C17+C20+C26+C31+C33+C39+C43+C48+C52+C50)</f>
        <v>1225732.9099999997</v>
      </c>
      <c r="D6" s="3">
        <f>(D7+D15+D17+D20+D26+D31+D33+D39+D43+D48+D52+D50)</f>
        <v>810962.1</v>
      </c>
      <c r="E6" s="4">
        <f t="shared" ref="E6:E33" si="0">(D6/C6)</f>
        <v>0.66161403792282947</v>
      </c>
      <c r="F6" s="4">
        <v>1</v>
      </c>
      <c r="G6" s="3">
        <f>(G7+G15+G17+G20+G26+G31+G33+G39+G43+G48+G52+G50)</f>
        <v>776049.92000000016</v>
      </c>
      <c r="H6" s="3">
        <f>(H7+H15+H17+H20+H26+H31+H33+H39+H43+H48+H52+H50)</f>
        <v>484391.98999999993</v>
      </c>
      <c r="I6" s="4">
        <f t="shared" ref="I6:I33" si="1">(H6/G6)</f>
        <v>0.6241763287598816</v>
      </c>
      <c r="J6" s="4">
        <v>1</v>
      </c>
      <c r="K6" s="4">
        <f t="shared" ref="K6:K33" si="2">(D6/H6)</f>
        <v>1.6741856115333371</v>
      </c>
      <c r="L6" s="14">
        <f t="shared" ref="L6:L33" si="3">(E6-I6)</f>
        <v>3.7437709162947863E-2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89296.320000000007</v>
      </c>
      <c r="D7" s="7">
        <f>SUM(D8:D14)</f>
        <v>63952.86</v>
      </c>
      <c r="E7" s="8">
        <f t="shared" si="0"/>
        <v>0.71618696044809005</v>
      </c>
      <c r="F7" s="8">
        <f>(D7/D6)</f>
        <v>7.8860479423144433E-2</v>
      </c>
      <c r="G7" s="7">
        <f>SUM(G8:G14)</f>
        <v>81860.509999999995</v>
      </c>
      <c r="H7" s="7">
        <f>SUM(H8:H14)</f>
        <v>58144.97</v>
      </c>
      <c r="I7" s="8">
        <f t="shared" si="1"/>
        <v>0.71029327816306065</v>
      </c>
      <c r="J7" s="8">
        <f>(H7/H6)</f>
        <v>0.12003701795316642</v>
      </c>
      <c r="K7" s="8">
        <f t="shared" si="2"/>
        <v>1.0998863702225661</v>
      </c>
      <c r="L7" s="15">
        <f t="shared" si="3"/>
        <v>5.8936822850294002E-3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1961.87</v>
      </c>
      <c r="D8" s="3">
        <v>1695.76</v>
      </c>
      <c r="E8" s="4">
        <f t="shared" si="0"/>
        <v>0.86435900441925306</v>
      </c>
      <c r="F8" s="4">
        <f>(D8/D6)</f>
        <v>2.0910471648428455E-3</v>
      </c>
      <c r="G8" s="3">
        <v>1785.51</v>
      </c>
      <c r="H8" s="3">
        <v>1528.12</v>
      </c>
      <c r="I8" s="4">
        <f t="shared" si="1"/>
        <v>0.85584510868043295</v>
      </c>
      <c r="J8" s="4">
        <f>(H8/H6)</f>
        <v>3.1547177318105532E-3</v>
      </c>
      <c r="K8" s="4">
        <f t="shared" si="2"/>
        <v>1.1097034264324792</v>
      </c>
      <c r="L8" s="14">
        <f t="shared" si="3"/>
        <v>8.5138957388201097E-3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1720.62</v>
      </c>
      <c r="D9" s="3">
        <v>1009.55</v>
      </c>
      <c r="E9" s="4">
        <f t="shared" si="0"/>
        <v>0.58673617649451948</v>
      </c>
      <c r="F9" s="4">
        <f>(D9/D6)</f>
        <v>1.2448793846222899E-3</v>
      </c>
      <c r="G9" s="3">
        <v>1772.56</v>
      </c>
      <c r="H9" s="3">
        <v>1195.47</v>
      </c>
      <c r="I9" s="4">
        <f t="shared" si="1"/>
        <v>0.67443133095635699</v>
      </c>
      <c r="J9" s="4">
        <f>(H9/H6)</f>
        <v>2.4679805295706896E-3</v>
      </c>
      <c r="K9" s="4">
        <f t="shared" si="2"/>
        <v>0.84447957707010624</v>
      </c>
      <c r="L9" s="14">
        <f t="shared" si="3"/>
        <v>-8.769515446183751E-2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39520.730000000003</v>
      </c>
      <c r="D10" s="3">
        <v>29431.01</v>
      </c>
      <c r="E10" s="4">
        <f t="shared" si="0"/>
        <v>0.74469803568911797</v>
      </c>
      <c r="F10" s="4">
        <f>(D10/D6)</f>
        <v>3.6291474040525441E-2</v>
      </c>
      <c r="G10" s="3">
        <v>36877.71</v>
      </c>
      <c r="H10" s="3">
        <v>27012.37</v>
      </c>
      <c r="I10" s="4">
        <f t="shared" si="1"/>
        <v>0.73248501601645</v>
      </c>
      <c r="J10" s="4">
        <f>(H10/H6)</f>
        <v>5.5765517509899373E-2</v>
      </c>
      <c r="K10" s="4">
        <f t="shared" si="2"/>
        <v>1.0895382374815685</v>
      </c>
      <c r="L10" s="14">
        <f t="shared" si="3"/>
        <v>1.2213019672667969E-2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93.4</v>
      </c>
      <c r="D11" s="3"/>
      <c r="E11" s="4">
        <f t="shared" si="0"/>
        <v>0</v>
      </c>
      <c r="F11" s="4">
        <f>(D11/D6)</f>
        <v>0</v>
      </c>
      <c r="G11" s="3">
        <v>16.3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9224.89</v>
      </c>
      <c r="D12" s="3">
        <v>7628.43</v>
      </c>
      <c r="E12" s="4">
        <f t="shared" si="0"/>
        <v>0.82693994183128483</v>
      </c>
      <c r="F12" s="4">
        <f>(D12/D6)</f>
        <v>9.4066418147037943E-3</v>
      </c>
      <c r="G12" s="3">
        <v>10448.99</v>
      </c>
      <c r="H12" s="3">
        <v>7414.15</v>
      </c>
      <c r="I12" s="4">
        <f t="shared" si="1"/>
        <v>0.70955661743383813</v>
      </c>
      <c r="J12" s="4">
        <f>(H12/H6)</f>
        <v>1.5306095379488006E-2</v>
      </c>
      <c r="K12" s="4">
        <f t="shared" si="2"/>
        <v>1.0289014924165278</v>
      </c>
      <c r="L12" s="14">
        <f t="shared" si="3"/>
        <v>0.1173833243974467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2469.23</v>
      </c>
      <c r="D13" s="3"/>
      <c r="E13" s="4">
        <f>(D13/C14)</f>
        <v>0</v>
      </c>
      <c r="F13" s="4">
        <f>(D13/D6)</f>
        <v>0</v>
      </c>
      <c r="G13" s="3">
        <v>876.02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34305.58</v>
      </c>
      <c r="D14" s="3">
        <v>24188.11</v>
      </c>
      <c r="E14" s="4">
        <f t="shared" si="0"/>
        <v>0.70507800771769491</v>
      </c>
      <c r="F14" s="4">
        <f>(D14/D6)</f>
        <v>2.9826437018450062E-2</v>
      </c>
      <c r="G14" s="3">
        <v>30083.42</v>
      </c>
      <c r="H14" s="3">
        <v>20994.86</v>
      </c>
      <c r="I14" s="4">
        <f t="shared" si="1"/>
        <v>0.69788807256621754</v>
      </c>
      <c r="J14" s="4">
        <f>(H14/H6)</f>
        <v>4.3342706802397796E-2</v>
      </c>
      <c r="K14" s="4">
        <f t="shared" si="2"/>
        <v>1.1520967513000802</v>
      </c>
      <c r="L14" s="14">
        <f t="shared" si="3"/>
        <v>7.1899351514773668E-3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508.6</v>
      </c>
      <c r="D15" s="7">
        <f>SUM(D16:D16)</f>
        <v>350.3</v>
      </c>
      <c r="E15" s="8">
        <f t="shared" si="0"/>
        <v>0.68875344081793155</v>
      </c>
      <c r="F15" s="8">
        <f>(D15/D6)</f>
        <v>4.3195606798394155E-4</v>
      </c>
      <c r="G15" s="7">
        <f>SUM(G16:G16)</f>
        <v>704</v>
      </c>
      <c r="H15" s="7">
        <f>SUM(H16:H16)</f>
        <v>412.24</v>
      </c>
      <c r="I15" s="8">
        <f t="shared" si="1"/>
        <v>0.58556818181818182</v>
      </c>
      <c r="J15" s="8">
        <f>(H15/H6)</f>
        <v>8.5104627762321191E-4</v>
      </c>
      <c r="K15" s="8">
        <f t="shared" si="2"/>
        <v>0.84974771977488839</v>
      </c>
      <c r="L15" s="8">
        <f t="shared" si="3"/>
        <v>0.10318525899974973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508.6</v>
      </c>
      <c r="D16" s="3">
        <v>350.3</v>
      </c>
      <c r="E16" s="4">
        <f t="shared" si="0"/>
        <v>0.68875344081793155</v>
      </c>
      <c r="F16" s="4">
        <f>(D16/D6)</f>
        <v>4.3195606798394155E-4</v>
      </c>
      <c r="G16" s="3">
        <v>704</v>
      </c>
      <c r="H16" s="3">
        <v>412.24</v>
      </c>
      <c r="I16" s="4">
        <f t="shared" si="1"/>
        <v>0.58556818181818182</v>
      </c>
      <c r="J16" s="4">
        <f>(H16/H6)</f>
        <v>8.5104627762321191E-4</v>
      </c>
      <c r="K16" s="4">
        <f t="shared" si="2"/>
        <v>0.84974771977488839</v>
      </c>
      <c r="L16" s="4">
        <f t="shared" si="3"/>
        <v>0.10318525899974973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17556.13</v>
      </c>
      <c r="D17" s="7">
        <f>SUM(D18:D19)</f>
        <v>13751.81</v>
      </c>
      <c r="E17" s="8">
        <f t="shared" si="0"/>
        <v>0.78330531842723872</v>
      </c>
      <c r="F17" s="8">
        <f>(D17/D6)</f>
        <v>1.6957401585104902E-2</v>
      </c>
      <c r="G17" s="7">
        <f>SUM(G18:G19)</f>
        <v>16494.89</v>
      </c>
      <c r="H17" s="7">
        <f>SUM(H18:H19)</f>
        <v>9830.3499999999985</v>
      </c>
      <c r="I17" s="8">
        <f t="shared" si="1"/>
        <v>0.59596335592416794</v>
      </c>
      <c r="J17" s="8">
        <f>(H17/H6)</f>
        <v>2.0294204286904084E-2</v>
      </c>
      <c r="K17" s="8">
        <f t="shared" si="2"/>
        <v>1.3989135686928749</v>
      </c>
      <c r="L17" s="15">
        <f t="shared" si="3"/>
        <v>0.18734196250307078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5372.14</v>
      </c>
      <c r="D18" s="3">
        <v>4062.08</v>
      </c>
      <c r="E18" s="4">
        <f t="shared" si="0"/>
        <v>0.75613814978760785</v>
      </c>
      <c r="F18" s="4">
        <f>(D18/D6)</f>
        <v>5.0089640440656846E-3</v>
      </c>
      <c r="G18" s="3">
        <v>5664.47</v>
      </c>
      <c r="H18" s="3">
        <v>4226.1899999999996</v>
      </c>
      <c r="I18" s="4">
        <f t="shared" si="1"/>
        <v>0.74608745390124753</v>
      </c>
      <c r="J18" s="4">
        <f>(H18/H6)</f>
        <v>8.7247313895508476E-3</v>
      </c>
      <c r="K18" s="4">
        <f t="shared" si="2"/>
        <v>0.9611683336527701</v>
      </c>
      <c r="L18" s="14">
        <f t="shared" si="3"/>
        <v>1.0050695886360317E-2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12183.99</v>
      </c>
      <c r="D19" s="3">
        <v>9689.73</v>
      </c>
      <c r="E19" s="4">
        <f t="shared" si="0"/>
        <v>0.79528381096832812</v>
      </c>
      <c r="F19" s="4">
        <f>(D19/D6)</f>
        <v>1.1948437541039218E-2</v>
      </c>
      <c r="G19" s="3">
        <v>10830.42</v>
      </c>
      <c r="H19" s="3">
        <v>5604.16</v>
      </c>
      <c r="I19" s="4">
        <f t="shared" si="1"/>
        <v>0.51744623015543256</v>
      </c>
      <c r="J19" s="4">
        <f>(H19/H6)</f>
        <v>1.1569472897353238E-2</v>
      </c>
      <c r="K19" s="4">
        <f t="shared" si="2"/>
        <v>1.7290245103637298</v>
      </c>
      <c r="L19" s="4">
        <f t="shared" si="3"/>
        <v>0.27783758081289556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73365.34</v>
      </c>
      <c r="D20" s="7">
        <f>SUM(D21:D25)</f>
        <v>50355.96</v>
      </c>
      <c r="E20" s="8">
        <f t="shared" si="0"/>
        <v>0.68637261137207295</v>
      </c>
      <c r="F20" s="8">
        <f>(D20/D6)</f>
        <v>6.209409786227988E-2</v>
      </c>
      <c r="G20" s="7">
        <f>SUM(G21:G25)</f>
        <v>56213.409999999996</v>
      </c>
      <c r="H20" s="7">
        <f>SUM(H21:H25)</f>
        <v>35281.910000000003</v>
      </c>
      <c r="I20" s="8">
        <f t="shared" si="1"/>
        <v>0.62764222985227203</v>
      </c>
      <c r="J20" s="8">
        <f>(H20/H6)</f>
        <v>7.2837517399905821E-2</v>
      </c>
      <c r="K20" s="8">
        <f t="shared" si="2"/>
        <v>1.427245860555735</v>
      </c>
      <c r="L20" s="15">
        <f t="shared" si="3"/>
        <v>5.8730381519800923E-2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10310.459999999999</v>
      </c>
      <c r="D21" s="3">
        <v>6119.85</v>
      </c>
      <c r="E21" s="4">
        <f>(D21/C21)</f>
        <v>0.59355741644892668</v>
      </c>
      <c r="F21" s="4">
        <f>(D21/D7)</f>
        <v>9.5693140228599635E-2</v>
      </c>
      <c r="G21" s="3">
        <v>8212.7900000000009</v>
      </c>
      <c r="H21" s="3">
        <v>6849.65</v>
      </c>
      <c r="I21" s="4">
        <f t="shared" si="1"/>
        <v>0.83402229936477112</v>
      </c>
      <c r="J21" s="4">
        <f>(H21/H6)</f>
        <v>1.4140716901615159E-2</v>
      </c>
      <c r="K21" s="4">
        <f>(D21/H21)</f>
        <v>0.89345441007934723</v>
      </c>
      <c r="L21" s="14">
        <f t="shared" si="3"/>
        <v>-0.24046488291584445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3268.39</v>
      </c>
      <c r="D22" s="3">
        <v>2810.91</v>
      </c>
      <c r="E22" s="4">
        <f t="shared" si="0"/>
        <v>0.86002894391428197</v>
      </c>
      <c r="F22" s="4">
        <f>(D22/D6)</f>
        <v>3.4661422525171029E-3</v>
      </c>
      <c r="G22" s="3">
        <v>800</v>
      </c>
      <c r="H22" s="3">
        <v>650</v>
      </c>
      <c r="I22" s="4">
        <f t="shared" si="1"/>
        <v>0.8125</v>
      </c>
      <c r="J22" s="4">
        <f>(H22/H6)</f>
        <v>1.3418884156197548E-3</v>
      </c>
      <c r="K22" s="4">
        <f t="shared" si="2"/>
        <v>4.3244769230769231</v>
      </c>
      <c r="L22" s="14">
        <f t="shared" si="3"/>
        <v>4.7528943914281974E-2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46482.15</v>
      </c>
      <c r="D23" s="3">
        <v>36575.449999999997</v>
      </c>
      <c r="E23" s="4">
        <f t="shared" si="0"/>
        <v>0.7868708740882252</v>
      </c>
      <c r="F23" s="4">
        <f>(D23/D6)</f>
        <v>4.5101306213940207E-2</v>
      </c>
      <c r="G23" s="3">
        <v>38596.58</v>
      </c>
      <c r="H23" s="3">
        <v>22812.03</v>
      </c>
      <c r="I23" s="4">
        <f t="shared" si="1"/>
        <v>0.59103759970442971</v>
      </c>
      <c r="J23" s="4">
        <f>(H23/H6)</f>
        <v>4.7094151990415868E-2</v>
      </c>
      <c r="K23" s="4">
        <f t="shared" si="2"/>
        <v>1.6033404304658549</v>
      </c>
      <c r="L23" s="4">
        <f t="shared" si="3"/>
        <v>0.1958332743837955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1040.6400000000001</v>
      </c>
      <c r="D24" s="3">
        <v>283.51</v>
      </c>
      <c r="E24" s="4">
        <f t="shared" si="0"/>
        <v>0.27243811500615001</v>
      </c>
      <c r="F24" s="4">
        <f>(D24/D6)</f>
        <v>3.4959710201006928E-4</v>
      </c>
      <c r="G24" s="3">
        <v>579.09</v>
      </c>
      <c r="H24" s="3">
        <v>401.47</v>
      </c>
      <c r="I24" s="4">
        <f t="shared" si="1"/>
        <v>0.69327738348097878</v>
      </c>
      <c r="J24" s="4">
        <f>(H24/H6)</f>
        <v>8.2881221879825074E-4</v>
      </c>
      <c r="K24" s="4">
        <f t="shared" si="2"/>
        <v>0.70617978927441649</v>
      </c>
      <c r="L24" s="4">
        <f t="shared" si="3"/>
        <v>-0.42083926847482878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12263.7</v>
      </c>
      <c r="D25" s="3">
        <v>4566.24</v>
      </c>
      <c r="E25" s="4">
        <f t="shared" si="0"/>
        <v>0.37233787519264167</v>
      </c>
      <c r="F25" s="4">
        <f>(D25/D6)</f>
        <v>5.6306453778789418E-3</v>
      </c>
      <c r="G25" s="3">
        <v>8024.95</v>
      </c>
      <c r="H25" s="3">
        <v>4568.76</v>
      </c>
      <c r="I25" s="4">
        <f t="shared" si="1"/>
        <v>0.56931943501205617</v>
      </c>
      <c r="J25" s="4">
        <f>(H25/H6)</f>
        <v>9.4319478734567856E-3</v>
      </c>
      <c r="K25" s="4">
        <f t="shared" si="2"/>
        <v>0.99944842801985645</v>
      </c>
      <c r="L25" s="4">
        <f t="shared" si="3"/>
        <v>-0.19698155981941451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506951.35000000003</v>
      </c>
      <c r="D26" s="7">
        <f>SUM(D27:D30)</f>
        <v>321243.37</v>
      </c>
      <c r="E26" s="8">
        <f t="shared" si="0"/>
        <v>0.63367691988590225</v>
      </c>
      <c r="F26" s="8">
        <f>(D26/D6)</f>
        <v>0.39612624313762629</v>
      </c>
      <c r="G26" s="7">
        <f>SUM(G27:G30)</f>
        <v>160906.23000000001</v>
      </c>
      <c r="H26" s="7">
        <f>SUM(H27:H30)</f>
        <v>53192.93</v>
      </c>
      <c r="I26" s="8">
        <f t="shared" si="1"/>
        <v>0.33058340873439146</v>
      </c>
      <c r="J26" s="8">
        <f>(H26/H6)</f>
        <v>0.10981381009211157</v>
      </c>
      <c r="K26" s="8">
        <f t="shared" si="2"/>
        <v>6.0392117899878794</v>
      </c>
      <c r="L26" s="8">
        <f t="shared" si="3"/>
        <v>0.30309351115151079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437369.7</v>
      </c>
      <c r="D27" s="3">
        <v>274096.21000000002</v>
      </c>
      <c r="E27" s="4">
        <f t="shared" si="0"/>
        <v>0.62669226972055914</v>
      </c>
      <c r="F27" s="4">
        <f>(D27/D6)</f>
        <v>0.33798892697944827</v>
      </c>
      <c r="G27" s="3">
        <v>126813.77</v>
      </c>
      <c r="H27" s="3">
        <v>27024.84</v>
      </c>
      <c r="I27" s="4">
        <f t="shared" si="1"/>
        <v>0.21310651043652434</v>
      </c>
      <c r="J27" s="4">
        <f>(H27/H6)</f>
        <v>5.5791261123042113E-2</v>
      </c>
      <c r="K27" s="4">
        <f t="shared" si="2"/>
        <v>10.142380491429368</v>
      </c>
      <c r="L27" s="4">
        <f t="shared" si="3"/>
        <v>0.41358575928403479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25359.4</v>
      </c>
      <c r="D28" s="3">
        <v>10932.3</v>
      </c>
      <c r="E28" s="4">
        <f t="shared" si="0"/>
        <v>0.43109458425672526</v>
      </c>
      <c r="F28" s="4">
        <f>(D28/D6)</f>
        <v>1.3480654644649854E-2</v>
      </c>
      <c r="G28" s="3">
        <v>4836.1000000000004</v>
      </c>
      <c r="H28" s="3">
        <v>3053.19</v>
      </c>
      <c r="I28" s="4">
        <f t="shared" si="1"/>
        <v>0.63133309898471901</v>
      </c>
      <c r="J28" s="4">
        <f>(H28/H6)</f>
        <v>6.3031389102862758E-3</v>
      </c>
      <c r="K28" s="4">
        <f t="shared" si="2"/>
        <v>3.5806156839240266</v>
      </c>
      <c r="L28" s="4">
        <f t="shared" si="3"/>
        <v>-0.20023851472799375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38706.85</v>
      </c>
      <c r="D29" s="3">
        <v>32550.799999999999</v>
      </c>
      <c r="E29" s="4">
        <f t="shared" si="0"/>
        <v>0.84095709157423038</v>
      </c>
      <c r="F29" s="4">
        <f>(D29/D6)</f>
        <v>4.0138497224469556E-2</v>
      </c>
      <c r="G29" s="3">
        <v>28487.79</v>
      </c>
      <c r="H29" s="3">
        <v>22969.439999999999</v>
      </c>
      <c r="I29" s="4">
        <f t="shared" si="1"/>
        <v>0.80629069506620199</v>
      </c>
      <c r="J29" s="4">
        <f>(H29/H6)</f>
        <v>4.7419116075804645E-2</v>
      </c>
      <c r="K29" s="4">
        <f t="shared" si="2"/>
        <v>1.4171351151791249</v>
      </c>
      <c r="L29" s="14">
        <f t="shared" si="3"/>
        <v>3.4666396508028385E-2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5515.4</v>
      </c>
      <c r="D30" s="3">
        <v>3664.06</v>
      </c>
      <c r="E30" s="4">
        <f t="shared" si="0"/>
        <v>0.66433259600391636</v>
      </c>
      <c r="F30" s="4">
        <f>(D30/D6)</f>
        <v>4.518164289058638E-3</v>
      </c>
      <c r="G30" s="3">
        <v>768.57</v>
      </c>
      <c r="H30" s="3">
        <v>145.46</v>
      </c>
      <c r="I30" s="4">
        <f t="shared" si="1"/>
        <v>0.18926057483378222</v>
      </c>
      <c r="J30" s="4">
        <f>(H30/H6)</f>
        <v>3.0029398297853774E-4</v>
      </c>
      <c r="K30" s="4">
        <f t="shared" si="2"/>
        <v>25.189467894953939</v>
      </c>
      <c r="L30" s="14">
        <f t="shared" si="3"/>
        <v>0.47507202117013414</v>
      </c>
    </row>
    <row r="31" spans="1:12" s="13" customFormat="1" ht="21" customHeight="1" x14ac:dyDescent="0.2">
      <c r="A31" s="16" t="s">
        <v>103</v>
      </c>
      <c r="B31" s="17">
        <v>600</v>
      </c>
      <c r="C31" s="7">
        <f>SUM(C32:C32)</f>
        <v>0</v>
      </c>
      <c r="D31" s="7">
        <f>SUM(D32:D32)</f>
        <v>0</v>
      </c>
      <c r="E31" s="4" t="e">
        <f t="shared" si="0"/>
        <v>#DIV/0!</v>
      </c>
      <c r="F31" s="4">
        <f>(D31/D7)</f>
        <v>0</v>
      </c>
      <c r="G31" s="7">
        <f>SUM(G32:G32)</f>
        <v>1053.58</v>
      </c>
      <c r="H31" s="7">
        <f>SUM(H32:H32)</f>
        <v>0</v>
      </c>
      <c r="I31" s="4">
        <f t="shared" si="1"/>
        <v>0</v>
      </c>
      <c r="J31" s="4">
        <f>(H31/H7)</f>
        <v>0</v>
      </c>
      <c r="K31" s="4" t="e">
        <f t="shared" si="2"/>
        <v>#DIV/0!</v>
      </c>
      <c r="L31" s="14" t="e">
        <f t="shared" si="3"/>
        <v>#DIV/0!</v>
      </c>
    </row>
    <row r="32" spans="1:12" s="13" customFormat="1" ht="21" customHeight="1" x14ac:dyDescent="0.2">
      <c r="A32" s="1" t="s">
        <v>104</v>
      </c>
      <c r="B32" s="2">
        <v>602</v>
      </c>
      <c r="C32" s="3"/>
      <c r="D32" s="3"/>
      <c r="E32" s="4" t="e">
        <f t="shared" si="0"/>
        <v>#DIV/0!</v>
      </c>
      <c r="F32" s="4">
        <f>(D32/D8)</f>
        <v>0</v>
      </c>
      <c r="G32" s="3">
        <v>1053.58</v>
      </c>
      <c r="H32" s="3"/>
      <c r="I32" s="4">
        <f t="shared" si="1"/>
        <v>0</v>
      </c>
      <c r="J32" s="4">
        <f>(H32/H8)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416658.66999999993</v>
      </c>
      <c r="D33" s="7">
        <f>SUM(D34:D38)</f>
        <v>287940.86</v>
      </c>
      <c r="E33" s="8">
        <f t="shared" si="0"/>
        <v>0.69107132704090868</v>
      </c>
      <c r="F33" s="8">
        <f>(D33/D6)</f>
        <v>0.35506080987015298</v>
      </c>
      <c r="G33" s="7">
        <f>SUM(G34:G38)</f>
        <v>351105.11000000004</v>
      </c>
      <c r="H33" s="7">
        <f>SUM(H34:H38)</f>
        <v>257244.05</v>
      </c>
      <c r="I33" s="8">
        <f t="shared" si="1"/>
        <v>0.73266962705270777</v>
      </c>
      <c r="J33" s="8">
        <f>(H33/H6)</f>
        <v>0.53106586258785993</v>
      </c>
      <c r="K33" s="8">
        <f t="shared" si="2"/>
        <v>1.119329523850989</v>
      </c>
      <c r="L33" s="15">
        <f t="shared" si="3"/>
        <v>-4.1598300011799094E-2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115173.13</v>
      </c>
      <c r="D34" s="3">
        <v>83225.55</v>
      </c>
      <c r="E34" s="4">
        <f t="shared" ref="E34:E53" si="4">(D34/C34)</f>
        <v>0.72261255728658236</v>
      </c>
      <c r="F34" s="4">
        <f>(D34/D6)</f>
        <v>0.10262569607137005</v>
      </c>
      <c r="G34" s="3">
        <v>105987.78</v>
      </c>
      <c r="H34" s="3">
        <v>80743.61</v>
      </c>
      <c r="I34" s="4">
        <f t="shared" ref="I34:I53" si="5">(H34/G34)</f>
        <v>0.76181999472014605</v>
      </c>
      <c r="J34" s="4">
        <f>(H34/H6)</f>
        <v>0.16669063829895289</v>
      </c>
      <c r="K34" s="4">
        <f t="shared" ref="K34:K53" si="6">(D34/H34)</f>
        <v>1.030738531507323</v>
      </c>
      <c r="L34" s="14">
        <f t="shared" ref="L34:L53" si="7">(E34-I34)</f>
        <v>-3.9207437433563697E-2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216805.46</v>
      </c>
      <c r="D35" s="3">
        <v>158598.76999999999</v>
      </c>
      <c r="E35" s="4">
        <f t="shared" si="4"/>
        <v>0.73152571895560192</v>
      </c>
      <c r="F35" s="4">
        <f>(D35/D6)</f>
        <v>0.19556865851067515</v>
      </c>
      <c r="G35" s="3">
        <v>195116.01</v>
      </c>
      <c r="H35" s="3">
        <v>141413.45000000001</v>
      </c>
      <c r="I35" s="4">
        <f t="shared" si="5"/>
        <v>0.72476599946872633</v>
      </c>
      <c r="J35" s="4">
        <f>(H35/H6)</f>
        <v>0.29194010825818989</v>
      </c>
      <c r="K35" s="4">
        <f t="shared" si="6"/>
        <v>1.1215253570293346</v>
      </c>
      <c r="L35" s="14">
        <f t="shared" si="7"/>
        <v>6.7597194868755928E-3</v>
      </c>
    </row>
    <row r="36" spans="1:12" s="13" customFormat="1" ht="21" customHeight="1" x14ac:dyDescent="0.2">
      <c r="A36" s="1" t="s">
        <v>102</v>
      </c>
      <c r="B36" s="2">
        <v>703</v>
      </c>
      <c r="C36" s="3">
        <v>49222.86</v>
      </c>
      <c r="D36" s="3">
        <v>21022.23</v>
      </c>
      <c r="E36" s="4">
        <f t="shared" si="4"/>
        <v>0.42708266037365566</v>
      </c>
      <c r="F36" s="4">
        <f>(D36/D7)</f>
        <v>0.32871446249628239</v>
      </c>
      <c r="G36" s="3">
        <v>15819.25</v>
      </c>
      <c r="H36" s="3">
        <v>11349.19</v>
      </c>
      <c r="I36" s="4">
        <f t="shared" si="5"/>
        <v>0.71742908165684216</v>
      </c>
      <c r="J36" s="4">
        <f>(H36/H7)</f>
        <v>0.19518782106173588</v>
      </c>
      <c r="K36" s="4">
        <f t="shared" si="6"/>
        <v>1.8523110459865417</v>
      </c>
      <c r="L36" s="14">
        <f t="shared" si="7"/>
        <v>-0.2903464212831865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8477.49</v>
      </c>
      <c r="D37" s="3">
        <v>6238.67</v>
      </c>
      <c r="E37" s="4">
        <f t="shared" si="4"/>
        <v>0.73591003941025002</v>
      </c>
      <c r="F37" s="4">
        <f>(D37/D6)</f>
        <v>7.6929242439319921E-3</v>
      </c>
      <c r="G37" s="3">
        <v>8200.2099999999991</v>
      </c>
      <c r="H37" s="3">
        <v>6549.38</v>
      </c>
      <c r="I37" s="4">
        <f t="shared" si="5"/>
        <v>0.79868442393548467</v>
      </c>
      <c r="J37" s="4">
        <f>(H37/H6)</f>
        <v>1.3520826386910323E-2</v>
      </c>
      <c r="K37" s="4">
        <f t="shared" si="6"/>
        <v>0.95255886816767388</v>
      </c>
      <c r="L37" s="4">
        <f t="shared" si="7"/>
        <v>-6.277438452523465E-2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26979.73</v>
      </c>
      <c r="D38" s="3">
        <v>18855.64</v>
      </c>
      <c r="E38" s="4">
        <f t="shared" si="4"/>
        <v>0.69888171601420768</v>
      </c>
      <c r="F38" s="4">
        <f>(D38/D6)</f>
        <v>2.3250950938397737E-2</v>
      </c>
      <c r="G38" s="3">
        <v>25981.86</v>
      </c>
      <c r="H38" s="3">
        <v>17188.419999999998</v>
      </c>
      <c r="I38" s="4">
        <f t="shared" si="5"/>
        <v>0.66155463850548024</v>
      </c>
      <c r="J38" s="4">
        <f>(H38/H6)</f>
        <v>3.5484525662779848E-2</v>
      </c>
      <c r="K38" s="4">
        <f t="shared" si="6"/>
        <v>1.0969966989403332</v>
      </c>
      <c r="L38" s="14">
        <f t="shared" si="7"/>
        <v>3.7327077508727435E-2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79269.67</v>
      </c>
      <c r="D39" s="7">
        <f>SUM(D40:D42)</f>
        <v>57910.320000000007</v>
      </c>
      <c r="E39" s="8">
        <f t="shared" si="4"/>
        <v>0.7305482664428905</v>
      </c>
      <c r="F39" s="8">
        <f>(D39/D6)</f>
        <v>7.1409403719360012E-2</v>
      </c>
      <c r="G39" s="7">
        <f>SUM(G40:G42)</f>
        <v>79612.12</v>
      </c>
      <c r="H39" s="7">
        <f>SUM(H40:H42)</f>
        <v>57902.04</v>
      </c>
      <c r="I39" s="8">
        <f t="shared" si="5"/>
        <v>0.72730182288827383</v>
      </c>
      <c r="J39" s="8">
        <f>(H39/H6)</f>
        <v>0.11953550264115641</v>
      </c>
      <c r="K39" s="8">
        <f t="shared" si="6"/>
        <v>1.0001430001430003</v>
      </c>
      <c r="L39" s="15">
        <f t="shared" si="7"/>
        <v>3.2464435546166737E-3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56646.92</v>
      </c>
      <c r="D40" s="3">
        <v>40929.050000000003</v>
      </c>
      <c r="E40" s="4">
        <f t="shared" si="4"/>
        <v>0.72252913309320266</v>
      </c>
      <c r="F40" s="4">
        <f>(D40/D6)</f>
        <v>5.0469744517037236E-2</v>
      </c>
      <c r="G40" s="3">
        <v>54848.45</v>
      </c>
      <c r="H40" s="3">
        <v>41201.56</v>
      </c>
      <c r="I40" s="4">
        <f t="shared" si="5"/>
        <v>0.75118914025829353</v>
      </c>
      <c r="J40" s="4">
        <f>(H40/H6)</f>
        <v>8.5058301645326559E-2</v>
      </c>
      <c r="K40" s="4">
        <f t="shared" si="6"/>
        <v>0.99338593004730902</v>
      </c>
      <c r="L40" s="14">
        <f t="shared" si="7"/>
        <v>-2.8660007165090873E-2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324.12</v>
      </c>
      <c r="D41" s="3">
        <v>187.51</v>
      </c>
      <c r="E41" s="4">
        <f t="shared" si="4"/>
        <v>0.57852030112304076</v>
      </c>
      <c r="F41" s="4">
        <f>(D41/D6)</f>
        <v>2.3121919014464423E-4</v>
      </c>
      <c r="G41" s="3">
        <v>314.5</v>
      </c>
      <c r="H41" s="3">
        <v>217.01</v>
      </c>
      <c r="I41" s="4">
        <f t="shared" si="5"/>
        <v>0.69001589825119236</v>
      </c>
      <c r="J41" s="4">
        <f>(H41/H6)</f>
        <v>4.4800493088252764E-4</v>
      </c>
      <c r="K41" s="4">
        <f t="shared" si="6"/>
        <v>0.86406156398322653</v>
      </c>
      <c r="L41" s="14">
        <f t="shared" si="7"/>
        <v>-0.1114955971281516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22298.63</v>
      </c>
      <c r="D42" s="3">
        <v>16793.759999999998</v>
      </c>
      <c r="E42" s="4">
        <f t="shared" si="4"/>
        <v>0.75312967657654295</v>
      </c>
      <c r="F42" s="4">
        <f>(D42/D6)</f>
        <v>2.0708440012178125E-2</v>
      </c>
      <c r="G42" s="3">
        <v>24449.17</v>
      </c>
      <c r="H42" s="3">
        <v>16483.47</v>
      </c>
      <c r="I42" s="4">
        <f t="shared" si="5"/>
        <v>0.67419343887747529</v>
      </c>
      <c r="J42" s="4">
        <f>(H42/H6)</f>
        <v>3.4029196064947323E-2</v>
      </c>
      <c r="K42" s="4">
        <f t="shared" si="6"/>
        <v>1.0188243130845627</v>
      </c>
      <c r="L42" s="14">
        <f t="shared" si="7"/>
        <v>7.8936237699067657E-2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36938.67</v>
      </c>
      <c r="D43" s="7">
        <f>SUM(D44:D47)</f>
        <v>11026.7</v>
      </c>
      <c r="E43" s="8">
        <f t="shared" si="4"/>
        <v>0.29851372558892891</v>
      </c>
      <c r="F43" s="8">
        <f>(D43/D6)</f>
        <v>1.3597059591317524E-2</v>
      </c>
      <c r="G43" s="7">
        <f>SUM(G44:G47)</f>
        <v>22330.649999999998</v>
      </c>
      <c r="H43" s="7">
        <f>SUM(H44:H47)</f>
        <v>7499.9100000000008</v>
      </c>
      <c r="I43" s="8">
        <f t="shared" si="5"/>
        <v>0.33585721866582485</v>
      </c>
      <c r="J43" s="8">
        <f>(H43/H6)</f>
        <v>1.5483142072601163E-2</v>
      </c>
      <c r="K43" s="8">
        <f t="shared" si="6"/>
        <v>1.4702443095983817</v>
      </c>
      <c r="L43" s="8">
        <f t="shared" si="7"/>
        <v>-3.7343493076895939E-2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8077.61</v>
      </c>
      <c r="D44" s="3">
        <v>3595.03</v>
      </c>
      <c r="E44" s="4">
        <f t="shared" si="4"/>
        <v>0.44506110099398216</v>
      </c>
      <c r="F44" s="4">
        <f>(D44/D6)</f>
        <v>4.4330431718079058E-3</v>
      </c>
      <c r="G44" s="3">
        <v>7215.81</v>
      </c>
      <c r="H44" s="3">
        <v>3633.94</v>
      </c>
      <c r="I44" s="4">
        <f t="shared" si="5"/>
        <v>0.50360804954675908</v>
      </c>
      <c r="J44" s="4">
        <f>(H44/H6)</f>
        <v>7.502064598549618E-3</v>
      </c>
      <c r="K44" s="4">
        <f t="shared" si="6"/>
        <v>0.98929261352691578</v>
      </c>
      <c r="L44" s="4">
        <f t="shared" si="7"/>
        <v>-5.8546948552776923E-2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4069.45</v>
      </c>
      <c r="D45" s="3">
        <v>3751.72</v>
      </c>
      <c r="E45" s="4">
        <f t="shared" si="4"/>
        <v>0.9219231100025802</v>
      </c>
      <c r="F45" s="4">
        <f>(D45/D6)</f>
        <v>4.6262581198307541E-3</v>
      </c>
      <c r="G45" s="3">
        <v>524.6</v>
      </c>
      <c r="H45" s="3">
        <v>426.86</v>
      </c>
      <c r="I45" s="4">
        <f t="shared" si="5"/>
        <v>0.81368661837590539</v>
      </c>
      <c r="J45" s="4">
        <f>(H45/H6)</f>
        <v>8.812284447560747E-4</v>
      </c>
      <c r="K45" s="4">
        <f t="shared" si="6"/>
        <v>8.789111183994752</v>
      </c>
      <c r="L45" s="4">
        <f t="shared" si="7"/>
        <v>0.10823649162667481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24183.61</v>
      </c>
      <c r="D46" s="3">
        <v>3248.58</v>
      </c>
      <c r="E46" s="4">
        <f t="shared" si="4"/>
        <v>0.13432982089936119</v>
      </c>
      <c r="F46" s="4">
        <f>(D46/D6)</f>
        <v>4.0058345513310674E-3</v>
      </c>
      <c r="G46" s="3">
        <v>14011.14</v>
      </c>
      <c r="H46" s="3">
        <v>3048.82</v>
      </c>
      <c r="I46" s="4">
        <f t="shared" si="5"/>
        <v>0.21759970994508657</v>
      </c>
      <c r="J46" s="4">
        <f>(H46/H6)</f>
        <v>6.2941172912458782E-3</v>
      </c>
      <c r="K46" s="4">
        <f t="shared" si="6"/>
        <v>1.065520430855216</v>
      </c>
      <c r="L46" s="14">
        <f t="shared" si="7"/>
        <v>-8.3269889045725382E-2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608</v>
      </c>
      <c r="D47" s="3">
        <v>431.37</v>
      </c>
      <c r="E47" s="4">
        <f t="shared" si="4"/>
        <v>0.70949013157894736</v>
      </c>
      <c r="F47" s="4">
        <f>(D47/D6)</f>
        <v>5.3192374834779585E-4</v>
      </c>
      <c r="G47" s="3">
        <v>579.1</v>
      </c>
      <c r="H47" s="3">
        <v>390.29</v>
      </c>
      <c r="I47" s="4">
        <f t="shared" si="5"/>
        <v>0.67395959247107584</v>
      </c>
      <c r="J47" s="4">
        <f>(H47/H6)</f>
        <v>8.0573173804959091E-4</v>
      </c>
      <c r="K47" s="4">
        <f t="shared" si="6"/>
        <v>1.1052550667452408</v>
      </c>
      <c r="L47" s="14">
        <f t="shared" si="7"/>
        <v>3.5530539107871517E-2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SUM(C49:C49)</f>
        <v>2632.18</v>
      </c>
      <c r="D48" s="7">
        <f>SUM(D49:D49)</f>
        <v>2559.12</v>
      </c>
      <c r="E48" s="8">
        <f t="shared" si="4"/>
        <v>0.97224353957556098</v>
      </c>
      <c r="F48" s="8">
        <f>(D48/D6)</f>
        <v>3.1556591855525676E-3</v>
      </c>
      <c r="G48" s="7">
        <f>SUM(G49:G49)</f>
        <v>2573.81</v>
      </c>
      <c r="H48" s="7">
        <f>SUM(H49:H49)</f>
        <v>2319.0100000000002</v>
      </c>
      <c r="I48" s="8">
        <f t="shared" si="5"/>
        <v>0.90100279352399759</v>
      </c>
      <c r="J48" s="8">
        <f>(H48/H6)</f>
        <v>4.7874656226251809E-3</v>
      </c>
      <c r="K48" s="8">
        <f t="shared" si="6"/>
        <v>1.1035398726180567</v>
      </c>
      <c r="L48" s="15">
        <f t="shared" si="7"/>
        <v>7.1240746051563386E-2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2632.18</v>
      </c>
      <c r="D49" s="3">
        <v>2559.12</v>
      </c>
      <c r="E49" s="4">
        <f t="shared" si="4"/>
        <v>0.97224353957556098</v>
      </c>
      <c r="F49" s="4">
        <f>(D49/D6)</f>
        <v>3.1556591855525676E-3</v>
      </c>
      <c r="G49" s="3">
        <v>2573.81</v>
      </c>
      <c r="H49" s="3">
        <v>2319.0100000000002</v>
      </c>
      <c r="I49" s="4">
        <f t="shared" si="5"/>
        <v>0.90100279352399759</v>
      </c>
      <c r="J49" s="4">
        <f>(H49/H6)</f>
        <v>4.7874656226251809E-3</v>
      </c>
      <c r="K49" s="4">
        <f t="shared" si="6"/>
        <v>1.1035398726180567</v>
      </c>
      <c r="L49" s="4">
        <f t="shared" si="7"/>
        <v>7.1240746051563386E-2</v>
      </c>
    </row>
    <row r="50" spans="1:12" s="13" customFormat="1" ht="21" customHeight="1" x14ac:dyDescent="0.2">
      <c r="A50" s="5" t="s">
        <v>94</v>
      </c>
      <c r="B50" s="6" t="s">
        <v>95</v>
      </c>
      <c r="C50" s="7">
        <f>SUM(C51:C51)</f>
        <v>2551.1799999999998</v>
      </c>
      <c r="D50" s="7">
        <f>SUM(D51:D51)</f>
        <v>1867.65</v>
      </c>
      <c r="E50" s="8">
        <f t="shared" si="4"/>
        <v>0.73207300151302546</v>
      </c>
      <c r="F50" s="8">
        <f>(D50/D6)</f>
        <v>2.3030052822443862E-3</v>
      </c>
      <c r="G50" s="7">
        <f>SUM(G51:G51)</f>
        <v>3187.61</v>
      </c>
      <c r="H50" s="7">
        <f>SUM(H51:H51)</f>
        <v>2560.08</v>
      </c>
      <c r="I50" s="8">
        <f t="shared" si="5"/>
        <v>0.80313463692233356</v>
      </c>
      <c r="J50" s="8">
        <f>(H50/H6)</f>
        <v>5.2851410693228029E-3</v>
      </c>
      <c r="K50" s="8">
        <f t="shared" si="6"/>
        <v>0.72952798350051562</v>
      </c>
      <c r="L50" s="15">
        <f t="shared" si="7"/>
        <v>-7.1061635409308099E-2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2551.1799999999998</v>
      </c>
      <c r="D51" s="3">
        <v>1867.65</v>
      </c>
      <c r="E51" s="4">
        <f t="shared" si="4"/>
        <v>0.73207300151302546</v>
      </c>
      <c r="F51" s="4">
        <f>(D51/D6)</f>
        <v>2.3030052822443862E-3</v>
      </c>
      <c r="G51" s="3">
        <v>3187.61</v>
      </c>
      <c r="H51" s="3">
        <v>2560.08</v>
      </c>
      <c r="I51" s="4">
        <f t="shared" si="5"/>
        <v>0.80313463692233356</v>
      </c>
      <c r="J51" s="4">
        <f>(H51/H6)</f>
        <v>5.2851410693228029E-3</v>
      </c>
      <c r="K51" s="4">
        <f t="shared" si="6"/>
        <v>0.72952798350051562</v>
      </c>
      <c r="L51" s="4">
        <f t="shared" si="7"/>
        <v>-7.1061635409308099E-2</v>
      </c>
    </row>
    <row r="52" spans="1:12" s="13" customFormat="1" ht="41.1" customHeight="1" x14ac:dyDescent="0.2">
      <c r="A52" s="5" t="s">
        <v>98</v>
      </c>
      <c r="B52" s="6" t="s">
        <v>99</v>
      </c>
      <c r="C52" s="7">
        <f>SUM(C53:C53)</f>
        <v>4.8</v>
      </c>
      <c r="D52" s="7">
        <f>SUM(D53:D53)</f>
        <v>3.15</v>
      </c>
      <c r="E52" s="8">
        <f t="shared" si="4"/>
        <v>0.65625</v>
      </c>
      <c r="F52" s="8">
        <f>(D52/D6)</f>
        <v>3.8842752330842591E-6</v>
      </c>
      <c r="G52" s="7">
        <f>SUM(G53:G53)</f>
        <v>8</v>
      </c>
      <c r="H52" s="7">
        <f>SUM(H53:H53)</f>
        <v>4.5</v>
      </c>
      <c r="I52" s="8">
        <f t="shared" si="5"/>
        <v>0.5625</v>
      </c>
      <c r="J52" s="8">
        <f>(H52/H6)</f>
        <v>9.2899967235213793E-6</v>
      </c>
      <c r="K52" s="8">
        <f t="shared" si="6"/>
        <v>0.7</v>
      </c>
      <c r="L52" s="8">
        <f t="shared" si="7"/>
        <v>9.375E-2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4.8</v>
      </c>
      <c r="D53" s="3">
        <v>3.15</v>
      </c>
      <c r="E53" s="4">
        <f t="shared" si="4"/>
        <v>0.65625</v>
      </c>
      <c r="F53" s="4">
        <f>(D53/D6)</f>
        <v>3.8842752330842591E-6</v>
      </c>
      <c r="G53" s="3">
        <v>8</v>
      </c>
      <c r="H53" s="3">
        <v>4.5</v>
      </c>
      <c r="I53" s="4">
        <f t="shared" si="5"/>
        <v>0.5625</v>
      </c>
      <c r="J53" s="4">
        <f>(H53/H6)</f>
        <v>9.2899967235213793E-6</v>
      </c>
      <c r="K53" s="4">
        <f t="shared" si="6"/>
        <v>0.7</v>
      </c>
      <c r="L53" s="4">
        <f t="shared" si="7"/>
        <v>9.375E-2</v>
      </c>
    </row>
  </sheetData>
  <mergeCells count="17"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2022-10-07T11:56:02Z</dcterms:modified>
</cp:coreProperties>
</file>