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25725"/>
</workbook>
</file>

<file path=xl/calcChain.xml><?xml version="1.0" encoding="utf-8"?>
<calcChain xmlns="http://schemas.openxmlformats.org/spreadsheetml/2006/main">
  <c r="D6" i="1"/>
  <c r="C6"/>
  <c r="I38"/>
  <c r="K34"/>
  <c r="J34"/>
  <c r="I34"/>
  <c r="H54"/>
  <c r="G54"/>
  <c r="D54"/>
  <c r="C54"/>
  <c r="H52"/>
  <c r="G52"/>
  <c r="D52"/>
  <c r="C52"/>
  <c r="H50"/>
  <c r="G50"/>
  <c r="D50"/>
  <c r="C50"/>
  <c r="H45"/>
  <c r="G45"/>
  <c r="D45"/>
  <c r="C45"/>
  <c r="H41"/>
  <c r="G41"/>
  <c r="D41"/>
  <c r="C41"/>
  <c r="H35"/>
  <c r="G35"/>
  <c r="D35"/>
  <c r="C35"/>
  <c r="E34"/>
  <c r="H33"/>
  <c r="K33" s="1"/>
  <c r="G33"/>
  <c r="H28"/>
  <c r="G28"/>
  <c r="D28"/>
  <c r="C28"/>
  <c r="H18"/>
  <c r="G18"/>
  <c r="D18"/>
  <c r="C18"/>
  <c r="H16"/>
  <c r="G16"/>
  <c r="D16"/>
  <c r="C16"/>
  <c r="H21"/>
  <c r="G21"/>
  <c r="D21"/>
  <c r="C21"/>
  <c r="H7"/>
  <c r="J38" s="1"/>
  <c r="G7"/>
  <c r="D7"/>
  <c r="C7"/>
  <c r="H6" l="1"/>
  <c r="G6"/>
  <c r="J33"/>
  <c r="L34"/>
  <c r="I33"/>
  <c r="E33"/>
  <c r="L33" l="1"/>
  <c r="F33"/>
  <c r="F34"/>
  <c r="K38" l="1"/>
  <c r="F38"/>
  <c r="E38"/>
  <c r="L38" s="1"/>
  <c r="E55"/>
  <c r="E54"/>
  <c r="E53"/>
  <c r="E52"/>
  <c r="E51"/>
  <c r="E50"/>
  <c r="E49"/>
  <c r="E48"/>
  <c r="E47"/>
  <c r="E46"/>
  <c r="E45"/>
  <c r="E44"/>
  <c r="E43"/>
  <c r="E42"/>
  <c r="E41"/>
  <c r="E40"/>
  <c r="E39"/>
  <c r="E37"/>
  <c r="E36"/>
  <c r="E35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6"/>
  <c r="E7"/>
  <c r="F55"/>
  <c r="F54"/>
  <c r="F53"/>
  <c r="F52"/>
  <c r="F51"/>
  <c r="F50"/>
  <c r="F49"/>
  <c r="F48"/>
  <c r="F47"/>
  <c r="F46"/>
  <c r="F45"/>
  <c r="F44"/>
  <c r="F43"/>
  <c r="F42"/>
  <c r="F41"/>
  <c r="F40"/>
  <c r="F39"/>
  <c r="F37"/>
  <c r="F36"/>
  <c r="F35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5"/>
  <c r="I54"/>
  <c r="I53"/>
  <c r="I52"/>
  <c r="I51"/>
  <c r="I50"/>
  <c r="I49"/>
  <c r="I48"/>
  <c r="I47"/>
  <c r="I46"/>
  <c r="I45"/>
  <c r="I44"/>
  <c r="I43"/>
  <c r="I42"/>
  <c r="I41"/>
  <c r="I40"/>
  <c r="I39"/>
  <c r="I37"/>
  <c r="I36"/>
  <c r="I35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I7"/>
  <c r="K55"/>
  <c r="K54"/>
  <c r="K53"/>
  <c r="K52"/>
  <c r="K51"/>
  <c r="K50"/>
  <c r="K49"/>
  <c r="K48"/>
  <c r="K47"/>
  <c r="K46"/>
  <c r="K45"/>
  <c r="K44"/>
  <c r="K43"/>
  <c r="K42"/>
  <c r="K41"/>
  <c r="K40"/>
  <c r="K39"/>
  <c r="K37"/>
  <c r="K36"/>
  <c r="K35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5"/>
  <c r="J54"/>
  <c r="J53"/>
  <c r="J52"/>
  <c r="J51"/>
  <c r="J50"/>
  <c r="J49"/>
  <c r="J48"/>
  <c r="J47"/>
  <c r="J46"/>
  <c r="J45"/>
  <c r="J44"/>
  <c r="J43"/>
  <c r="J42"/>
  <c r="J41"/>
  <c r="J40"/>
  <c r="J39"/>
  <c r="J37"/>
  <c r="J36"/>
  <c r="J35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54" l="1"/>
  <c r="L14"/>
  <c r="L18"/>
  <c r="L27"/>
  <c r="L11"/>
  <c r="L15"/>
  <c r="L55"/>
  <c r="L51"/>
  <c r="L47"/>
  <c r="L43"/>
  <c r="L39"/>
  <c r="L31"/>
  <c r="L41"/>
  <c r="L6"/>
  <c r="L13"/>
  <c r="L17"/>
  <c r="L20"/>
  <c r="L7"/>
  <c r="L10"/>
  <c r="L22"/>
  <c r="L26"/>
  <c r="L30"/>
  <c r="L36"/>
  <c r="L45"/>
  <c r="L49"/>
  <c r="L53"/>
  <c r="L52"/>
  <c r="L48"/>
  <c r="L44"/>
  <c r="L40"/>
  <c r="L35"/>
  <c r="L9"/>
  <c r="L12"/>
  <c r="L19"/>
  <c r="L28"/>
  <c r="L46"/>
  <c r="L8"/>
  <c r="L16"/>
  <c r="L24"/>
  <c r="L32"/>
  <c r="L21"/>
  <c r="L23"/>
  <c r="L37"/>
  <c r="L42"/>
  <c r="L50"/>
  <c r="L25"/>
  <c r="L29"/>
</calcChain>
</file>

<file path=xl/sharedStrings.xml><?xml version="1.0" encoding="utf-8"?>
<sst xmlns="http://schemas.openxmlformats.org/spreadsheetml/2006/main" count="112" uniqueCount="112">
  <si>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</si>
  <si>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</si>
  <si>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</si>
  <si>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</si>
  <si>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</si>
  <si>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</si>
  <si>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</si>
  <si>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</si>
  <si>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</si>
  <si>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</si>
  <si>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</si>
  <si>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</si>
  <si>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</si>
  <si>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</si>
  <si>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</si>
  <si>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</si>
  <si>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</si>
  <si>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</si>
  <si>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</si>
  <si>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</si>
  <si>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</si>
  <si>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</si>
  <si>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</si>
  <si>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</si>
  <si>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</si>
  <si>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</si>
  <si>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</si>
  <si>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</si>
  <si>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</si>
  <si>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</si>
  <si>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</si>
  <si>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</si>
  <si>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</si>
  <si>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</si>
  <si>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</si>
  <si>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</si>
  <si>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</si>
  <si>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</si>
  <si>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</si>
  <si>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</si>
  <si>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</si>
  <si>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</si>
  <si>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</si>
  <si>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</si>
  <si>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</si>
  <si>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</si>
  <si>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</si>
  <si>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</si>
  <si>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</si>
  <si>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</si>
  <si>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</si>
  <si>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</si>
  <si>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</si>
  <si>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</si>
  <si>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</si>
  <si>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</si>
  <si>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</si>
  <si>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</si>
  <si>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</si>
  <si>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</si>
  <si>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</si>
  <si>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</si>
  <si>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</si>
  <si>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</si>
  <si>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</si>
  <si>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</si>
  <si>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</si>
  <si>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</si>
  <si>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</si>
  <si>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</si>
  <si>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</si>
  <si>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</si>
  <si>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</si>
  <si>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</si>
  <si>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</si>
  <si>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</si>
  <si>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</si>
  <si>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</si>
  <si>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</si>
  <si>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</si>
  <si>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</si>
  <si>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</si>
  <si>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</si>
  <si>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</si>
  <si>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</si>
  <si>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</si>
  <si>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</si>
  <si>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</si>
  <si>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</si>
  <si>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</si>
  <si>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</si>
  <si>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</si>
  <si>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</si>
  <si>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</si>
  <si>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</si>
  <si>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</si>
  <si>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</si>
  <si>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</si>
  <si>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</si>
  <si>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</si>
  <si>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</si>
  <si>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</si>
  <si>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</si>
  <si>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</si>
  <si>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</si>
  <si>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</si>
  <si>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</si>
  <si>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</si>
  <si>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</si>
  <si>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Информация об исполнении за январь-февраль месяц 2022 года, 2021 года в разрезе разделов, подразделов классификации расходов</t>
  </si>
  <si>
    <t>Анализ исполнения расходов бюджета Тоншаевского муниципального округа Нижегородской области</t>
  </si>
  <si>
    <t>за январь-февраль месяц 2022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</si>
</sst>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55"/>
  <sheetViews>
    <sheetView tabSelected="1" workbookViewId="0">
      <selection activeCell="D7" sqref="D7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>
      <c r="A4" s="21" t="s">
        <v>0</v>
      </c>
      <c r="B4" s="22" t="s">
        <v>1</v>
      </c>
      <c r="C4" s="24" t="s">
        <v>111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>
      <c r="A6" s="1" t="s">
        <v>13</v>
      </c>
      <c r="B6" s="2"/>
      <c r="C6" s="3">
        <f>C7+C16+C18+C21+C28+C41+C45+C50+C52+C54+C35+C33</f>
        <v>996259.83000000007</v>
      </c>
      <c r="D6" s="3">
        <f>D7+D16+D18+D21+D28+D41+D45+D50+D52+D54+D35+D33</f>
        <v>96263.19</v>
      </c>
      <c r="E6" s="4">
        <f t="shared" ref="E6:E35" si="0">(D6/C6)</f>
        <v>9.6624582364221182E-2</v>
      </c>
      <c r="F6" s="4">
        <v>1</v>
      </c>
      <c r="G6" s="3">
        <f>G7+G16+G18+G21+G28+G41+G45+G50+G52+G54+G35+G33</f>
        <v>683372.81</v>
      </c>
      <c r="H6" s="3">
        <f>H7+H16+H18+H21+H28+H41+H45+H50+H52+H54+H35+H33</f>
        <v>83473</v>
      </c>
      <c r="I6" s="4">
        <f t="shared" ref="I6:I35" si="1">(H6/G6)</f>
        <v>0.12214855314480538</v>
      </c>
      <c r="J6" s="4">
        <v>1</v>
      </c>
      <c r="K6" s="4">
        <f t="shared" ref="K6:K35" si="2">(D6/H6)</f>
        <v>1.1532254741053993</v>
      </c>
      <c r="L6" s="14">
        <f t="shared" ref="L6:L35" si="3">(E6-I6)</f>
        <v>-2.5523970780584201E-2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93845.92</v>
      </c>
      <c r="D7" s="7">
        <f>SUM(D8:D15)</f>
        <v>11998.62</v>
      </c>
      <c r="E7" s="8">
        <f t="shared" si="0"/>
        <v>0.12785446612916151</v>
      </c>
      <c r="F7" s="8">
        <f>(D7/D6)</f>
        <v>0.12464390594161694</v>
      </c>
      <c r="G7" s="7">
        <f>SUM(G8:G15)</f>
        <v>77350.639999999985</v>
      </c>
      <c r="H7" s="7">
        <f>SUM(H8:H15)</f>
        <v>10926.05</v>
      </c>
      <c r="I7" s="8">
        <f t="shared" si="1"/>
        <v>0.14125351774723521</v>
      </c>
      <c r="J7" s="8">
        <f>(H7/H6)</f>
        <v>0.13089322295832184</v>
      </c>
      <c r="K7" s="8">
        <f t="shared" si="2"/>
        <v>1.0981663089588645</v>
      </c>
      <c r="L7" s="15">
        <f t="shared" si="3"/>
        <v>-1.3399051618073698E-2</v>
      </c>
    </row>
    <row r="8" spans="1:15" s="13" customFormat="1" ht="41.1" customHeight="1">
      <c r="A8" s="1" t="s">
        <v>16</v>
      </c>
      <c r="B8" s="2" t="s">
        <v>17</v>
      </c>
      <c r="C8" s="3">
        <v>1961.87</v>
      </c>
      <c r="D8" s="3">
        <v>408.74</v>
      </c>
      <c r="E8" s="4">
        <f t="shared" si="0"/>
        <v>0.20834204101189174</v>
      </c>
      <c r="F8" s="4">
        <f>(D8/D6)</f>
        <v>4.2460674739742158E-3</v>
      </c>
      <c r="G8" s="3">
        <v>1785.51</v>
      </c>
      <c r="H8" s="3">
        <v>248.08</v>
      </c>
      <c r="I8" s="4">
        <f t="shared" si="1"/>
        <v>0.1389406948154869</v>
      </c>
      <c r="J8" s="4">
        <f>(H8/H6)</f>
        <v>2.9719789632575806E-3</v>
      </c>
      <c r="K8" s="4">
        <f t="shared" si="2"/>
        <v>1.6476136730087068</v>
      </c>
      <c r="L8" s="14">
        <f t="shared" si="3"/>
        <v>6.9401346196404839E-2</v>
      </c>
    </row>
    <row r="9" spans="1:15" s="13" customFormat="1" ht="60.95" customHeight="1">
      <c r="A9" s="1" t="s">
        <v>18</v>
      </c>
      <c r="B9" s="2" t="s">
        <v>19</v>
      </c>
      <c r="C9" s="3">
        <v>1720.62</v>
      </c>
      <c r="D9" s="3">
        <v>177.7</v>
      </c>
      <c r="E9" s="4">
        <f t="shared" si="0"/>
        <v>0.10327672583138636</v>
      </c>
      <c r="F9" s="4">
        <f>(D9/D6)</f>
        <v>1.8459807949435291E-3</v>
      </c>
      <c r="G9" s="3">
        <v>1781.2</v>
      </c>
      <c r="H9" s="3">
        <v>177.91</v>
      </c>
      <c r="I9" s="4">
        <f t="shared" si="1"/>
        <v>9.9882101953739047E-2</v>
      </c>
      <c r="J9" s="4">
        <f>(H9/H6)</f>
        <v>2.131347860984989E-3</v>
      </c>
      <c r="K9" s="4">
        <f t="shared" si="2"/>
        <v>0.99881962790174805</v>
      </c>
      <c r="L9" s="14">
        <f t="shared" si="3"/>
        <v>3.3946238776473153E-3</v>
      </c>
    </row>
    <row r="10" spans="1:15" s="13" customFormat="1" ht="60.95" customHeight="1">
      <c r="A10" s="1" t="s">
        <v>20</v>
      </c>
      <c r="B10" s="2" t="s">
        <v>21</v>
      </c>
      <c r="C10" s="3">
        <v>45557.11</v>
      </c>
      <c r="D10" s="3">
        <v>5369.25</v>
      </c>
      <c r="E10" s="4">
        <f t="shared" si="0"/>
        <v>0.1178575638358096</v>
      </c>
      <c r="F10" s="4">
        <f>(D10/D6)</f>
        <v>5.5776771993531482E-2</v>
      </c>
      <c r="G10" s="3">
        <v>36645.019999999997</v>
      </c>
      <c r="H10" s="3">
        <v>5020.01</v>
      </c>
      <c r="I10" s="4">
        <f t="shared" si="1"/>
        <v>0.13699023769123336</v>
      </c>
      <c r="J10" s="4">
        <f>(H10/H6)</f>
        <v>6.0139326488804767E-2</v>
      </c>
      <c r="K10" s="4">
        <f t="shared" si="2"/>
        <v>1.0695695825307121</v>
      </c>
      <c r="L10" s="14">
        <f t="shared" si="3"/>
        <v>-1.9132673855423762E-2</v>
      </c>
    </row>
    <row r="11" spans="1:15" s="13" customFormat="1" ht="21" customHeight="1">
      <c r="A11" s="1" t="s">
        <v>22</v>
      </c>
      <c r="B11" s="2" t="s">
        <v>23</v>
      </c>
      <c r="C11" s="3">
        <v>93.4</v>
      </c>
      <c r="D11" s="3"/>
      <c r="E11" s="4">
        <f t="shared" si="0"/>
        <v>0</v>
      </c>
      <c r="F11" s="4">
        <f>(D11/D6)</f>
        <v>0</v>
      </c>
      <c r="G11" s="3">
        <v>16.3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9214.67</v>
      </c>
      <c r="D12" s="3">
        <v>1389.89</v>
      </c>
      <c r="E12" s="4">
        <f t="shared" si="0"/>
        <v>0.15083448457730989</v>
      </c>
      <c r="F12" s="4">
        <f>(D12/D6)</f>
        <v>1.4438436956016105E-2</v>
      </c>
      <c r="G12" s="3">
        <v>9521.7000000000007</v>
      </c>
      <c r="H12" s="3">
        <v>1358.29</v>
      </c>
      <c r="I12" s="4">
        <f t="shared" si="1"/>
        <v>0.1426520474285054</v>
      </c>
      <c r="J12" s="4">
        <f>(H12/H6)</f>
        <v>1.6272207779761121E-2</v>
      </c>
      <c r="K12" s="4">
        <f t="shared" si="2"/>
        <v>1.0232645458628129</v>
      </c>
      <c r="L12" s="14">
        <f t="shared" si="3"/>
        <v>8.1824371488044834E-3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1000</v>
      </c>
      <c r="D14" s="3"/>
      <c r="E14" s="4">
        <f t="shared" si="0"/>
        <v>0</v>
      </c>
      <c r="F14" s="4">
        <f>(D14/D6)</f>
        <v>0</v>
      </c>
      <c r="G14" s="3">
        <v>974.24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34298.25</v>
      </c>
      <c r="D15" s="3">
        <v>4653.04</v>
      </c>
      <c r="E15" s="4">
        <f t="shared" si="0"/>
        <v>0.13566406449308638</v>
      </c>
      <c r="F15" s="4">
        <f>(D15/D6)</f>
        <v>4.8336648723151597E-2</v>
      </c>
      <c r="G15" s="3">
        <v>26626.67</v>
      </c>
      <c r="H15" s="3">
        <v>4121.76</v>
      </c>
      <c r="I15" s="4">
        <f t="shared" si="1"/>
        <v>0.15479817791710343</v>
      </c>
      <c r="J15" s="4">
        <f>(H15/H6)</f>
        <v>4.93783618655134E-2</v>
      </c>
      <c r="K15" s="4">
        <f t="shared" si="2"/>
        <v>1.1288963937735335</v>
      </c>
      <c r="L15" s="14">
        <f t="shared" si="3"/>
        <v>-1.9134113424017052E-2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481</v>
      </c>
      <c r="D16" s="7">
        <f>SUM(D17:D17)</f>
        <v>64.61</v>
      </c>
      <c r="E16" s="8">
        <f t="shared" si="0"/>
        <v>0.13432432432432431</v>
      </c>
      <c r="F16" s="8">
        <f>(D16/D6)</f>
        <v>6.7118074936016556E-4</v>
      </c>
      <c r="G16" s="7">
        <f>SUM(G17:G17)</f>
        <v>704</v>
      </c>
      <c r="H16" s="7">
        <f>SUM(H17:H17)</f>
        <v>102.12</v>
      </c>
      <c r="I16" s="8">
        <f t="shared" si="1"/>
        <v>0.14505681818181818</v>
      </c>
      <c r="J16" s="8">
        <f>(H16/H6)</f>
        <v>1.2233895990320224E-3</v>
      </c>
      <c r="K16" s="8">
        <f t="shared" si="2"/>
        <v>0.63268703486094791</v>
      </c>
      <c r="L16" s="8">
        <f t="shared" si="3"/>
        <v>-1.0732493857493863E-2</v>
      </c>
    </row>
    <row r="17" spans="1:12" s="13" customFormat="1" ht="21" customHeight="1">
      <c r="A17" s="1" t="s">
        <v>34</v>
      </c>
      <c r="B17" s="2" t="s">
        <v>35</v>
      </c>
      <c r="C17" s="3">
        <v>481</v>
      </c>
      <c r="D17" s="3">
        <v>64.61</v>
      </c>
      <c r="E17" s="4">
        <f t="shared" si="0"/>
        <v>0.13432432432432431</v>
      </c>
      <c r="F17" s="4">
        <f>(D17/D6)</f>
        <v>6.7118074936016556E-4</v>
      </c>
      <c r="G17" s="3">
        <v>704</v>
      </c>
      <c r="H17" s="3">
        <v>102.12</v>
      </c>
      <c r="I17" s="4">
        <f t="shared" si="1"/>
        <v>0.14505681818181818</v>
      </c>
      <c r="J17" s="4">
        <f>(H17/H6)</f>
        <v>1.2233895990320224E-3</v>
      </c>
      <c r="K17" s="4">
        <f t="shared" si="2"/>
        <v>0.63268703486094791</v>
      </c>
      <c r="L17" s="4">
        <f t="shared" si="3"/>
        <v>-1.0732493857493863E-2</v>
      </c>
    </row>
    <row r="18" spans="1:12" s="13" customFormat="1" ht="41.1" customHeight="1">
      <c r="A18" s="5" t="s">
        <v>36</v>
      </c>
      <c r="B18" s="6" t="s">
        <v>37</v>
      </c>
      <c r="C18" s="7">
        <f>SUM(C19:C20)</f>
        <v>16659.48</v>
      </c>
      <c r="D18" s="7">
        <f>SUM(D19:D20)</f>
        <v>2206.91</v>
      </c>
      <c r="E18" s="8">
        <f t="shared" si="0"/>
        <v>0.13247172180644293</v>
      </c>
      <c r="F18" s="8">
        <f>(D18/D6)</f>
        <v>2.2925793338035023E-2</v>
      </c>
      <c r="G18" s="7">
        <f>SUM(G19:G20)</f>
        <v>13817.93</v>
      </c>
      <c r="H18" s="7">
        <f>SUM(H19:H20)</f>
        <v>1827.5900000000001</v>
      </c>
      <c r="I18" s="8">
        <f t="shared" si="1"/>
        <v>0.13226221293638049</v>
      </c>
      <c r="J18" s="8">
        <f>(H18/H6)</f>
        <v>2.1894385010722033E-2</v>
      </c>
      <c r="K18" s="8">
        <f t="shared" si="2"/>
        <v>1.2075520220618408</v>
      </c>
      <c r="L18" s="15">
        <f t="shared" si="3"/>
        <v>2.095088700624359E-4</v>
      </c>
    </row>
    <row r="19" spans="1:12" s="13" customFormat="1" ht="41.1" customHeight="1">
      <c r="A19" s="1" t="s">
        <v>38</v>
      </c>
      <c r="B19" s="2" t="s">
        <v>39</v>
      </c>
      <c r="C19" s="3">
        <v>5288.75</v>
      </c>
      <c r="D19" s="3">
        <v>913.64</v>
      </c>
      <c r="E19" s="4">
        <f t="shared" si="0"/>
        <v>0.17275159536752541</v>
      </c>
      <c r="F19" s="4">
        <f>(D19/D6)</f>
        <v>9.4910629909522003E-3</v>
      </c>
      <c r="G19" s="3">
        <v>5552.15</v>
      </c>
      <c r="H19" s="3">
        <v>788.64</v>
      </c>
      <c r="I19" s="4">
        <f t="shared" si="1"/>
        <v>0.14204227191268248</v>
      </c>
      <c r="J19" s="4">
        <f>(H19/H6)</f>
        <v>9.4478454110910118E-3</v>
      </c>
      <c r="K19" s="4">
        <f t="shared" si="2"/>
        <v>1.1585007100831812</v>
      </c>
      <c r="L19" s="14">
        <f t="shared" si="3"/>
        <v>3.0709323454842924E-2</v>
      </c>
    </row>
    <row r="20" spans="1:12" s="13" customFormat="1" ht="21" customHeight="1">
      <c r="A20" s="1" t="s">
        <v>40</v>
      </c>
      <c r="B20" s="2" t="s">
        <v>41</v>
      </c>
      <c r="C20" s="3">
        <v>11370.73</v>
      </c>
      <c r="D20" s="3">
        <v>1293.27</v>
      </c>
      <c r="E20" s="4">
        <f t="shared" si="0"/>
        <v>0.11373676096433563</v>
      </c>
      <c r="F20" s="4">
        <f>(D20/D6)</f>
        <v>1.3434730347082825E-2</v>
      </c>
      <c r="G20" s="3">
        <v>8265.7800000000007</v>
      </c>
      <c r="H20" s="3">
        <v>1038.95</v>
      </c>
      <c r="I20" s="4">
        <f t="shared" si="1"/>
        <v>0.12569291706287852</v>
      </c>
      <c r="J20" s="4">
        <f>(H20/H6)</f>
        <v>1.244653959963102E-2</v>
      </c>
      <c r="K20" s="4">
        <f t="shared" si="2"/>
        <v>1.2447856008470088</v>
      </c>
      <c r="L20" s="4">
        <f t="shared" si="3"/>
        <v>-1.1956156098542892E-2</v>
      </c>
    </row>
    <row r="21" spans="1:12" s="13" customFormat="1" ht="21" customHeight="1">
      <c r="A21" s="5" t="s">
        <v>42</v>
      </c>
      <c r="B21" s="6" t="s">
        <v>43</v>
      </c>
      <c r="C21" s="7">
        <f>SUM(C22:C27)</f>
        <v>61023.02</v>
      </c>
      <c r="D21" s="7">
        <f>SUM(D22:D27)</f>
        <v>2999.98</v>
      </c>
      <c r="E21" s="8">
        <f t="shared" si="0"/>
        <v>4.9161447597972044E-2</v>
      </c>
      <c r="F21" s="8">
        <f>(D21/D6)</f>
        <v>3.1164352646115299E-2</v>
      </c>
      <c r="G21" s="7">
        <f>SUM(G22:G27)</f>
        <v>38344.699999999997</v>
      </c>
      <c r="H21" s="7">
        <f>SUM(H22:H27)</f>
        <v>4006.71</v>
      </c>
      <c r="I21" s="8">
        <f t="shared" si="1"/>
        <v>0.10449188544961886</v>
      </c>
      <c r="J21" s="8">
        <f>(H21/H6)</f>
        <v>4.8000071879529906E-2</v>
      </c>
      <c r="K21" s="8">
        <f t="shared" si="2"/>
        <v>0.7487389903436984</v>
      </c>
      <c r="L21" s="15">
        <f t="shared" si="3"/>
        <v>-5.5330437851646819E-2</v>
      </c>
    </row>
    <row r="22" spans="1:12" s="13" customFormat="1" ht="21" customHeight="1">
      <c r="A22" s="1" t="s">
        <v>44</v>
      </c>
      <c r="B22" s="2" t="s">
        <v>45</v>
      </c>
      <c r="C22" s="3">
        <v>16840</v>
      </c>
      <c r="D22" s="3">
        <v>463.14</v>
      </c>
      <c r="E22" s="4">
        <f t="shared" si="0"/>
        <v>2.7502375296912112E-2</v>
      </c>
      <c r="F22" s="4">
        <f>(D22/D6)</f>
        <v>4.8111848360728538E-3</v>
      </c>
      <c r="G22" s="3">
        <v>11441.65</v>
      </c>
      <c r="H22" s="3">
        <v>837.01</v>
      </c>
      <c r="I22" s="4">
        <f t="shared" si="1"/>
        <v>7.3154658637521686E-2</v>
      </c>
      <c r="J22" s="4">
        <f>(H22/H6)</f>
        <v>1.0027314221364993E-2</v>
      </c>
      <c r="K22" s="4">
        <f t="shared" si="2"/>
        <v>0.55332672250032855</v>
      </c>
      <c r="L22" s="14">
        <f t="shared" si="3"/>
        <v>-4.565228334060957E-2</v>
      </c>
    </row>
    <row r="23" spans="1:12" s="13" customFormat="1" ht="21" customHeight="1">
      <c r="A23" s="1" t="s">
        <v>46</v>
      </c>
      <c r="B23" s="2" t="s">
        <v>47</v>
      </c>
      <c r="C23" s="3"/>
      <c r="D23" s="3"/>
      <c r="E23" s="4" t="e">
        <f t="shared" si="0"/>
        <v>#DIV/0!</v>
      </c>
      <c r="F23" s="4">
        <f>(D23/D6)</f>
        <v>0</v>
      </c>
      <c r="G23" s="3"/>
      <c r="H23" s="3"/>
      <c r="I23" s="4" t="e">
        <f t="shared" si="1"/>
        <v>#DIV/0!</v>
      </c>
      <c r="J23" s="4">
        <f>(H23/H6)</f>
        <v>0</v>
      </c>
      <c r="K23" s="4" t="e">
        <f t="shared" si="2"/>
        <v>#DIV/0!</v>
      </c>
      <c r="L23" s="4" t="e">
        <f t="shared" si="3"/>
        <v>#DIV/0!</v>
      </c>
    </row>
    <row r="24" spans="1:12" s="13" customFormat="1" ht="21" customHeight="1">
      <c r="A24" s="1" t="s">
        <v>48</v>
      </c>
      <c r="B24" s="2" t="s">
        <v>49</v>
      </c>
      <c r="C24" s="3">
        <v>1000</v>
      </c>
      <c r="D24" s="3"/>
      <c r="E24" s="4">
        <f t="shared" si="0"/>
        <v>0</v>
      </c>
      <c r="F24" s="4">
        <f>(D24/D6)</f>
        <v>0</v>
      </c>
      <c r="G24" s="3">
        <v>800</v>
      </c>
      <c r="H24" s="3"/>
      <c r="I24" s="4">
        <f t="shared" si="1"/>
        <v>0</v>
      </c>
      <c r="J24" s="4">
        <f>(H24/H6)</f>
        <v>0</v>
      </c>
      <c r="K24" s="4" t="e">
        <f t="shared" si="2"/>
        <v>#DIV/0!</v>
      </c>
      <c r="L24" s="14">
        <f t="shared" si="3"/>
        <v>0</v>
      </c>
    </row>
    <row r="25" spans="1:12" s="13" customFormat="1" ht="21" customHeight="1">
      <c r="A25" s="1" t="s">
        <v>50</v>
      </c>
      <c r="B25" s="2" t="s">
        <v>51</v>
      </c>
      <c r="C25" s="3">
        <v>33178.629999999997</v>
      </c>
      <c r="D25" s="3">
        <v>1525.83</v>
      </c>
      <c r="E25" s="4">
        <f t="shared" si="0"/>
        <v>4.5988336468383413E-2</v>
      </c>
      <c r="F25" s="4">
        <f>(D25/D6)</f>
        <v>1.5850607070054503E-2</v>
      </c>
      <c r="G25" s="3">
        <v>14913.72</v>
      </c>
      <c r="H25" s="3">
        <v>2209.04</v>
      </c>
      <c r="I25" s="4">
        <f t="shared" si="1"/>
        <v>0.14812132720743049</v>
      </c>
      <c r="J25" s="4">
        <f>(H25/H6)</f>
        <v>2.6464126124615146E-2</v>
      </c>
      <c r="K25" s="4">
        <f t="shared" si="2"/>
        <v>0.69072085611849487</v>
      </c>
      <c r="L25" s="4">
        <f t="shared" si="3"/>
        <v>-0.10213299073904708</v>
      </c>
    </row>
    <row r="26" spans="1:12" s="13" customFormat="1" ht="21" customHeight="1">
      <c r="A26" s="1" t="s">
        <v>52</v>
      </c>
      <c r="B26" s="2" t="s">
        <v>53</v>
      </c>
      <c r="C26" s="3">
        <v>1037</v>
      </c>
      <c r="D26" s="3">
        <v>67.650000000000006</v>
      </c>
      <c r="E26" s="4">
        <f t="shared" si="0"/>
        <v>6.5236258437801356E-2</v>
      </c>
      <c r="F26" s="4">
        <f>(D26/D6)</f>
        <v>7.0276083724214841E-4</v>
      </c>
      <c r="G26" s="3">
        <v>778.55</v>
      </c>
      <c r="H26" s="3">
        <v>28.11</v>
      </c>
      <c r="I26" s="4">
        <f t="shared" si="1"/>
        <v>3.6105580887547367E-2</v>
      </c>
      <c r="J26" s="4">
        <f>(H26/H6)</f>
        <v>3.3675559761839157E-4</v>
      </c>
      <c r="K26" s="4">
        <f t="shared" si="2"/>
        <v>2.4066168623265742</v>
      </c>
      <c r="L26" s="4">
        <f t="shared" si="3"/>
        <v>2.9130677550253989E-2</v>
      </c>
    </row>
    <row r="27" spans="1:12" s="13" customFormat="1" ht="21" customHeight="1">
      <c r="A27" s="1" t="s">
        <v>54</v>
      </c>
      <c r="B27" s="2" t="s">
        <v>55</v>
      </c>
      <c r="C27" s="3">
        <v>8967.39</v>
      </c>
      <c r="D27" s="3">
        <v>943.36</v>
      </c>
      <c r="E27" s="4">
        <f t="shared" si="0"/>
        <v>0.1051989486349986</v>
      </c>
      <c r="F27" s="4">
        <f>(D27/D6)</f>
        <v>9.7997999027457944E-3</v>
      </c>
      <c r="G27" s="3">
        <v>10410.780000000001</v>
      </c>
      <c r="H27" s="3">
        <v>932.55</v>
      </c>
      <c r="I27" s="4">
        <f t="shared" si="1"/>
        <v>8.9575420861837438E-2</v>
      </c>
      <c r="J27" s="4">
        <f>(H27/H6)</f>
        <v>1.1171875935931379E-2</v>
      </c>
      <c r="K27" s="4">
        <f t="shared" si="2"/>
        <v>1.011591871749504</v>
      </c>
      <c r="L27" s="4">
        <f t="shared" si="3"/>
        <v>1.5623527773161158E-2</v>
      </c>
    </row>
    <row r="28" spans="1:12" s="13" customFormat="1" ht="21" customHeight="1">
      <c r="A28" s="5" t="s">
        <v>56</v>
      </c>
      <c r="B28" s="6" t="s">
        <v>57</v>
      </c>
      <c r="C28" s="7">
        <f>SUM(C29:C32)</f>
        <v>307126.7</v>
      </c>
      <c r="D28" s="7">
        <f>SUM(D29:D32)</f>
        <v>4587.8100000000004</v>
      </c>
      <c r="E28" s="8">
        <f t="shared" si="0"/>
        <v>1.4937841613900714E-2</v>
      </c>
      <c r="F28" s="8">
        <f>(D28/D6)</f>
        <v>4.7659027297973403E-2</v>
      </c>
      <c r="G28" s="7">
        <f>SUM(G29:G32)</f>
        <v>104424.91</v>
      </c>
      <c r="H28" s="7">
        <f>SUM(H29:H32)</f>
        <v>2378.59</v>
      </c>
      <c r="I28" s="8">
        <f t="shared" si="1"/>
        <v>2.2777994254436034E-2</v>
      </c>
      <c r="J28" s="8">
        <f>(H28/H6)</f>
        <v>2.8495321840595163E-2</v>
      </c>
      <c r="K28" s="8">
        <f t="shared" si="2"/>
        <v>1.9287939493565516</v>
      </c>
      <c r="L28" s="8">
        <f t="shared" si="3"/>
        <v>-7.8401526405353205E-3</v>
      </c>
    </row>
    <row r="29" spans="1:12" s="13" customFormat="1" ht="21" customHeight="1">
      <c r="A29" s="1" t="s">
        <v>58</v>
      </c>
      <c r="B29" s="2" t="s">
        <v>59</v>
      </c>
      <c r="C29" s="3">
        <v>269093.76000000001</v>
      </c>
      <c r="D29" s="3">
        <v>729.42</v>
      </c>
      <c r="E29" s="4">
        <f t="shared" si="0"/>
        <v>2.7106537141552444E-3</v>
      </c>
      <c r="F29" s="4">
        <f>(D29/D6)</f>
        <v>7.5773512180512606E-3</v>
      </c>
      <c r="G29" s="3">
        <v>73488.14</v>
      </c>
      <c r="H29" s="3">
        <v>1.91</v>
      </c>
      <c r="I29" s="4">
        <f t="shared" si="1"/>
        <v>2.5990588413314038E-5</v>
      </c>
      <c r="J29" s="4">
        <f>(H29/H6)</f>
        <v>2.2881650354006685E-5</v>
      </c>
      <c r="K29" s="4">
        <f t="shared" si="2"/>
        <v>381.8952879581152</v>
      </c>
      <c r="L29" s="4">
        <f t="shared" si="3"/>
        <v>2.6846631257419302E-3</v>
      </c>
    </row>
    <row r="30" spans="1:12" s="13" customFormat="1" ht="21" customHeight="1">
      <c r="A30" s="1" t="s">
        <v>60</v>
      </c>
      <c r="B30" s="2" t="s">
        <v>61</v>
      </c>
      <c r="C30" s="3">
        <v>4356.67</v>
      </c>
      <c r="D30" s="3">
        <v>610.80999999999995</v>
      </c>
      <c r="E30" s="4">
        <f t="shared" si="0"/>
        <v>0.14020111690809722</v>
      </c>
      <c r="F30" s="4">
        <f>(D30/D6)</f>
        <v>6.3452083813137702E-3</v>
      </c>
      <c r="G30" s="3">
        <v>1554.46</v>
      </c>
      <c r="H30" s="3"/>
      <c r="I30" s="4">
        <f t="shared" si="1"/>
        <v>0</v>
      </c>
      <c r="J30" s="4">
        <f>(H30/H6)</f>
        <v>0</v>
      </c>
      <c r="K30" s="4" t="e">
        <f t="shared" si="2"/>
        <v>#DIV/0!</v>
      </c>
      <c r="L30" s="4">
        <f t="shared" si="3"/>
        <v>0.14020111690809722</v>
      </c>
    </row>
    <row r="31" spans="1:12" s="13" customFormat="1" ht="21" customHeight="1">
      <c r="A31" s="1" t="s">
        <v>62</v>
      </c>
      <c r="B31" s="2" t="s">
        <v>63</v>
      </c>
      <c r="C31" s="3">
        <v>28415.38</v>
      </c>
      <c r="D31" s="3">
        <v>2446.4</v>
      </c>
      <c r="E31" s="4">
        <f t="shared" si="0"/>
        <v>8.6094220805774904E-2</v>
      </c>
      <c r="F31" s="4">
        <f>(D31/D6)</f>
        <v>2.541366019555346E-2</v>
      </c>
      <c r="G31" s="3">
        <v>28597.39</v>
      </c>
      <c r="H31" s="3">
        <v>2373.2800000000002</v>
      </c>
      <c r="I31" s="4">
        <f t="shared" si="1"/>
        <v>8.2989391689241576E-2</v>
      </c>
      <c r="J31" s="4">
        <f>(H31/H6)</f>
        <v>2.8431708456626695E-2</v>
      </c>
      <c r="K31" s="4">
        <f t="shared" si="2"/>
        <v>1.0308096811164296</v>
      </c>
      <c r="L31" s="14">
        <f t="shared" si="3"/>
        <v>3.104829116533328E-3</v>
      </c>
    </row>
    <row r="32" spans="1:12" s="13" customFormat="1" ht="21" customHeight="1">
      <c r="A32" s="1" t="s">
        <v>64</v>
      </c>
      <c r="B32" s="2" t="s">
        <v>65</v>
      </c>
      <c r="C32" s="3">
        <v>5260.89</v>
      </c>
      <c r="D32" s="3">
        <v>801.18</v>
      </c>
      <c r="E32" s="4">
        <f t="shared" si="0"/>
        <v>0.15228982168416369</v>
      </c>
      <c r="F32" s="4">
        <f>(D32/D6)</f>
        <v>8.3228075030549048E-3</v>
      </c>
      <c r="G32" s="3">
        <v>784.92</v>
      </c>
      <c r="H32" s="3">
        <v>3.4</v>
      </c>
      <c r="I32" s="4">
        <f t="shared" si="1"/>
        <v>4.3316516332874691E-3</v>
      </c>
      <c r="J32" s="4">
        <f>(H32/H6)</f>
        <v>4.0731733614462161E-5</v>
      </c>
      <c r="K32" s="4">
        <f t="shared" si="2"/>
        <v>235.64117647058822</v>
      </c>
      <c r="L32" s="14">
        <f t="shared" si="3"/>
        <v>0.14795817005087622</v>
      </c>
    </row>
    <row r="33" spans="1:12" s="13" customFormat="1" ht="21" customHeight="1">
      <c r="A33" s="16" t="s">
        <v>107</v>
      </c>
      <c r="B33" s="17">
        <v>600</v>
      </c>
      <c r="C33" s="7"/>
      <c r="D33" s="7"/>
      <c r="E33" s="4" t="e">
        <f t="shared" si="0"/>
        <v>#DIV/0!</v>
      </c>
      <c r="F33" s="4">
        <f>(D33/D6)</f>
        <v>0</v>
      </c>
      <c r="G33" s="7">
        <f>SUM(G34:G34)</f>
        <v>350</v>
      </c>
      <c r="H33" s="7">
        <f>SUM(H34:H34)</f>
        <v>0</v>
      </c>
      <c r="I33" s="4">
        <f t="shared" si="1"/>
        <v>0</v>
      </c>
      <c r="J33" s="4">
        <f>(H33/H7)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>
      <c r="A34" s="1" t="s">
        <v>108</v>
      </c>
      <c r="B34" s="2">
        <v>602</v>
      </c>
      <c r="C34" s="3"/>
      <c r="D34" s="3"/>
      <c r="E34" s="4" t="e">
        <f t="shared" si="0"/>
        <v>#DIV/0!</v>
      </c>
      <c r="F34" s="4">
        <f>(D34/D6)</f>
        <v>0</v>
      </c>
      <c r="G34" s="3">
        <v>350</v>
      </c>
      <c r="H34" s="3"/>
      <c r="I34" s="4">
        <f t="shared" si="1"/>
        <v>0</v>
      </c>
      <c r="J34" s="4">
        <f>(H34/H8)</f>
        <v>0</v>
      </c>
      <c r="K34" s="4" t="e">
        <f t="shared" si="2"/>
        <v>#DIV/0!</v>
      </c>
      <c r="L34" s="14" t="e">
        <f t="shared" si="3"/>
        <v>#DIV/0!</v>
      </c>
    </row>
    <row r="35" spans="1:12" s="13" customFormat="1" ht="21" customHeight="1">
      <c r="A35" s="5" t="s">
        <v>66</v>
      </c>
      <c r="B35" s="6" t="s">
        <v>67</v>
      </c>
      <c r="C35" s="7">
        <f>SUM(C36:C40)</f>
        <v>405929.88999999996</v>
      </c>
      <c r="D35" s="7">
        <f>SUM(D36:D40)</f>
        <v>59705.39</v>
      </c>
      <c r="E35" s="8">
        <f t="shared" si="0"/>
        <v>0.14708300982714037</v>
      </c>
      <c r="F35" s="8">
        <f>(D35/D6)</f>
        <v>0.62023074448291193</v>
      </c>
      <c r="G35" s="7">
        <f>SUM(G36:G40)</f>
        <v>342048.32000000007</v>
      </c>
      <c r="H35" s="7">
        <f>SUM(H36:H40)</f>
        <v>50197.079999999994</v>
      </c>
      <c r="I35" s="8">
        <f t="shared" si="1"/>
        <v>0.14675435330306544</v>
      </c>
      <c r="J35" s="8">
        <f>(H35/H6)</f>
        <v>0.60135708552466061</v>
      </c>
      <c r="K35" s="8">
        <f t="shared" si="2"/>
        <v>1.1894195837686177</v>
      </c>
      <c r="L35" s="15">
        <f t="shared" si="3"/>
        <v>3.2865652407493284E-4</v>
      </c>
    </row>
    <row r="36" spans="1:12" s="13" customFormat="1" ht="21" customHeight="1">
      <c r="A36" s="1" t="s">
        <v>68</v>
      </c>
      <c r="B36" s="2" t="s">
        <v>69</v>
      </c>
      <c r="C36" s="3">
        <v>112813.71</v>
      </c>
      <c r="D36" s="3">
        <v>18794.97</v>
      </c>
      <c r="E36" s="4">
        <f t="shared" ref="E36:E55" si="4">(D36/C36)</f>
        <v>0.16660182525687703</v>
      </c>
      <c r="F36" s="4">
        <f>(D36/D6)</f>
        <v>0.19524565932211471</v>
      </c>
      <c r="G36" s="3">
        <v>103622.05</v>
      </c>
      <c r="H36" s="3">
        <v>15784.49</v>
      </c>
      <c r="I36" s="4">
        <f t="shared" ref="I36:I55" si="5">(H36/G36)</f>
        <v>0.15232752102472397</v>
      </c>
      <c r="J36" s="4">
        <f>(H36/H6)</f>
        <v>0.18909695350592406</v>
      </c>
      <c r="K36" s="4">
        <f t="shared" ref="K36:K55" si="6">(D36/H36)</f>
        <v>1.1907239321637888</v>
      </c>
      <c r="L36" s="14">
        <f t="shared" ref="L36:L55" si="7">(E36-I36)</f>
        <v>1.4274304232153062E-2</v>
      </c>
    </row>
    <row r="37" spans="1:12" s="13" customFormat="1" ht="21" customHeight="1">
      <c r="A37" s="1" t="s">
        <v>70</v>
      </c>
      <c r="B37" s="2" t="s">
        <v>71</v>
      </c>
      <c r="C37" s="3">
        <v>212311.04000000001</v>
      </c>
      <c r="D37" s="3">
        <v>34382.94</v>
      </c>
      <c r="E37" s="4">
        <f t="shared" si="4"/>
        <v>0.16194607685026649</v>
      </c>
      <c r="F37" s="4">
        <f>(D37/D6)</f>
        <v>0.35717640356609831</v>
      </c>
      <c r="G37" s="3">
        <v>189477.72</v>
      </c>
      <c r="H37" s="3">
        <v>27985.37</v>
      </c>
      <c r="I37" s="4">
        <f t="shared" si="5"/>
        <v>0.14769741793388688</v>
      </c>
      <c r="J37" s="4">
        <f>(H37/H6)</f>
        <v>0.33526253998298849</v>
      </c>
      <c r="K37" s="4">
        <f t="shared" si="6"/>
        <v>1.2286040884933809</v>
      </c>
      <c r="L37" s="14">
        <f t="shared" si="7"/>
        <v>1.4248658916379608E-2</v>
      </c>
    </row>
    <row r="38" spans="1:12" s="13" customFormat="1" ht="21" customHeight="1">
      <c r="A38" s="1" t="s">
        <v>106</v>
      </c>
      <c r="B38" s="2">
        <v>703</v>
      </c>
      <c r="C38" s="3">
        <v>48533.84</v>
      </c>
      <c r="D38" s="3">
        <v>2168.9299999999998</v>
      </c>
      <c r="E38" s="4">
        <f t="shared" si="4"/>
        <v>4.4689025224461942E-2</v>
      </c>
      <c r="F38" s="4">
        <f>(D38/D7)</f>
        <v>0.18076495463644984</v>
      </c>
      <c r="G38" s="3">
        <v>15402.95</v>
      </c>
      <c r="H38" s="3">
        <v>2172.9899999999998</v>
      </c>
      <c r="I38" s="4">
        <f t="shared" si="5"/>
        <v>0.14107622241194054</v>
      </c>
      <c r="J38" s="4">
        <f>(H38/H7)</f>
        <v>0.19888157202282616</v>
      </c>
      <c r="K38" s="4">
        <f t="shared" si="6"/>
        <v>0.9981316066801964</v>
      </c>
      <c r="L38" s="14">
        <f t="shared" si="7"/>
        <v>-9.6387197187478596E-2</v>
      </c>
    </row>
    <row r="39" spans="1:12" s="13" customFormat="1" ht="21" customHeight="1">
      <c r="A39" s="1" t="s">
        <v>72</v>
      </c>
      <c r="B39" s="2" t="s">
        <v>73</v>
      </c>
      <c r="C39" s="3">
        <v>6339.43</v>
      </c>
      <c r="D39" s="3">
        <v>858.99</v>
      </c>
      <c r="E39" s="4">
        <f t="shared" si="4"/>
        <v>0.13549956384091313</v>
      </c>
      <c r="F39" s="4">
        <f>(D39/D6)</f>
        <v>8.923348582152742E-3</v>
      </c>
      <c r="G39" s="3">
        <v>7927.9</v>
      </c>
      <c r="H39" s="3">
        <v>796.7</v>
      </c>
      <c r="I39" s="4">
        <f t="shared" si="5"/>
        <v>0.10049319491920938</v>
      </c>
      <c r="J39" s="4">
        <f>(H39/H6)</f>
        <v>9.5444035796005897E-3</v>
      </c>
      <c r="K39" s="4">
        <f t="shared" si="6"/>
        <v>1.0781850131793649</v>
      </c>
      <c r="L39" s="4">
        <f t="shared" si="7"/>
        <v>3.5006368921703751E-2</v>
      </c>
    </row>
    <row r="40" spans="1:12" s="13" customFormat="1" ht="21" customHeight="1">
      <c r="A40" s="1" t="s">
        <v>74</v>
      </c>
      <c r="B40" s="2" t="s">
        <v>75</v>
      </c>
      <c r="C40" s="3">
        <v>25931.87</v>
      </c>
      <c r="D40" s="3">
        <v>3499.56</v>
      </c>
      <c r="E40" s="4">
        <f t="shared" si="4"/>
        <v>0.13495208791344396</v>
      </c>
      <c r="F40" s="4">
        <f>(D40/D6)</f>
        <v>3.6354083009299813E-2</v>
      </c>
      <c r="G40" s="3">
        <v>25617.7</v>
      </c>
      <c r="H40" s="3">
        <v>3457.53</v>
      </c>
      <c r="I40" s="4">
        <f t="shared" si="5"/>
        <v>0.13496644897863586</v>
      </c>
      <c r="J40" s="4">
        <f>(H40/H6)</f>
        <v>4.1420938507062167E-2</v>
      </c>
      <c r="K40" s="4">
        <f t="shared" si="6"/>
        <v>1.0121560767368611</v>
      </c>
      <c r="L40" s="14">
        <f t="shared" si="7"/>
        <v>-1.4361065191897948E-5</v>
      </c>
    </row>
    <row r="41" spans="1:12" s="13" customFormat="1" ht="21" customHeight="1">
      <c r="A41" s="5" t="s">
        <v>76</v>
      </c>
      <c r="B41" s="6" t="s">
        <v>77</v>
      </c>
      <c r="C41" s="7">
        <f>SUM(C42:C44)</f>
        <v>77992.61</v>
      </c>
      <c r="D41" s="7">
        <f>SUM(D42:D44)</f>
        <v>11613.41</v>
      </c>
      <c r="E41" s="8">
        <f t="shared" si="4"/>
        <v>0.14890397949241602</v>
      </c>
      <c r="F41" s="8">
        <f>(D41/D6)</f>
        <v>0.12064227250312398</v>
      </c>
      <c r="G41" s="7">
        <f>SUM(G42:G44)</f>
        <v>79451.049999999988</v>
      </c>
      <c r="H41" s="7">
        <f>SUM(H42:H44)</f>
        <v>11844.76</v>
      </c>
      <c r="I41" s="8">
        <f t="shared" si="5"/>
        <v>0.14908248537936253</v>
      </c>
      <c r="J41" s="8">
        <f>(H41/H6)</f>
        <v>0.14189929677859908</v>
      </c>
      <c r="K41" s="8">
        <f t="shared" si="6"/>
        <v>0.98046815638307572</v>
      </c>
      <c r="L41" s="15">
        <f t="shared" si="7"/>
        <v>-1.785058869465117E-4</v>
      </c>
    </row>
    <row r="42" spans="1:12" s="13" customFormat="1" ht="21" customHeight="1">
      <c r="A42" s="1" t="s">
        <v>78</v>
      </c>
      <c r="B42" s="2" t="s">
        <v>79</v>
      </c>
      <c r="C42" s="3">
        <v>56353.919999999998</v>
      </c>
      <c r="D42" s="3">
        <v>8324.86</v>
      </c>
      <c r="E42" s="4">
        <f t="shared" si="4"/>
        <v>0.14772459484628578</v>
      </c>
      <c r="F42" s="4">
        <f>(D42/D6)</f>
        <v>8.6480200791185083E-2</v>
      </c>
      <c r="G42" s="3">
        <v>54848.45</v>
      </c>
      <c r="H42" s="3">
        <v>8393.8700000000008</v>
      </c>
      <c r="I42" s="4">
        <f t="shared" si="5"/>
        <v>0.1530375060735536</v>
      </c>
      <c r="J42" s="4">
        <f>(H42/H6)</f>
        <v>0.10055790495130162</v>
      </c>
      <c r="K42" s="4">
        <f t="shared" si="6"/>
        <v>0.99177852408960343</v>
      </c>
      <c r="L42" s="14">
        <f t="shared" si="7"/>
        <v>-5.3129112272678192E-3</v>
      </c>
    </row>
    <row r="43" spans="1:12" s="13" customFormat="1" ht="21" customHeight="1">
      <c r="A43" s="1" t="s">
        <v>80</v>
      </c>
      <c r="B43" s="2" t="s">
        <v>81</v>
      </c>
      <c r="C43" s="3">
        <v>324.12</v>
      </c>
      <c r="D43" s="3">
        <v>49.31</v>
      </c>
      <c r="E43" s="4">
        <f t="shared" si="4"/>
        <v>0.15213501172405283</v>
      </c>
      <c r="F43" s="4">
        <f>(D43/D6)</f>
        <v>5.122414912699237E-4</v>
      </c>
      <c r="G43" s="3">
        <v>394.5</v>
      </c>
      <c r="H43" s="3">
        <v>32.81</v>
      </c>
      <c r="I43" s="4">
        <f t="shared" si="5"/>
        <v>8.3168567807351088E-2</v>
      </c>
      <c r="J43" s="4">
        <f>(H43/H6)</f>
        <v>3.9306122937955988E-4</v>
      </c>
      <c r="K43" s="4">
        <f t="shared" si="6"/>
        <v>1.5028954587016152</v>
      </c>
      <c r="L43" s="14">
        <f t="shared" si="7"/>
        <v>6.8966443916701745E-2</v>
      </c>
    </row>
    <row r="44" spans="1:12" s="13" customFormat="1" ht="21" customHeight="1">
      <c r="A44" s="1" t="s">
        <v>82</v>
      </c>
      <c r="B44" s="2" t="s">
        <v>83</v>
      </c>
      <c r="C44" s="3">
        <v>21314.57</v>
      </c>
      <c r="D44" s="3">
        <v>3239.24</v>
      </c>
      <c r="E44" s="4">
        <f t="shared" si="4"/>
        <v>0.15197304003787079</v>
      </c>
      <c r="F44" s="4">
        <f>(D44/D6)</f>
        <v>3.3649830220668975E-2</v>
      </c>
      <c r="G44" s="3">
        <v>24208.1</v>
      </c>
      <c r="H44" s="3">
        <v>3418.08</v>
      </c>
      <c r="I44" s="4">
        <f t="shared" si="5"/>
        <v>0.14119571548366044</v>
      </c>
      <c r="J44" s="4">
        <f>(H44/H6)</f>
        <v>4.0948330597917887E-2</v>
      </c>
      <c r="K44" s="4">
        <f t="shared" si="6"/>
        <v>0.94767822871319563</v>
      </c>
      <c r="L44" s="14">
        <f t="shared" si="7"/>
        <v>1.0777324554210349E-2</v>
      </c>
    </row>
    <row r="45" spans="1:12" s="13" customFormat="1" ht="21" customHeight="1">
      <c r="A45" s="5" t="s">
        <v>84</v>
      </c>
      <c r="B45" s="6" t="s">
        <v>85</v>
      </c>
      <c r="C45" s="7">
        <f>SUM(C46:C49)</f>
        <v>28705.01</v>
      </c>
      <c r="D45" s="7">
        <f>SUM(D46:D49)</f>
        <v>1365.21</v>
      </c>
      <c r="E45" s="8">
        <f t="shared" si="4"/>
        <v>4.7559990398888558E-2</v>
      </c>
      <c r="F45" s="8">
        <f>(D45/D6)</f>
        <v>1.4182056505711062E-2</v>
      </c>
      <c r="G45" s="7">
        <f>SUM(G46:G49)</f>
        <v>22398.65</v>
      </c>
      <c r="H45" s="7">
        <f>SUM(H46:H49)</f>
        <v>1182</v>
      </c>
      <c r="I45" s="8">
        <f t="shared" si="5"/>
        <v>5.2771037540208891E-2</v>
      </c>
      <c r="J45" s="8">
        <f>(H45/H6)</f>
        <v>1.4160267391851257E-2</v>
      </c>
      <c r="K45" s="8">
        <f t="shared" si="6"/>
        <v>1.155</v>
      </c>
      <c r="L45" s="8">
        <f t="shared" si="7"/>
        <v>-5.2110471413203338E-3</v>
      </c>
    </row>
    <row r="46" spans="1:12" s="13" customFormat="1" ht="21" customHeight="1">
      <c r="A46" s="1" t="s">
        <v>86</v>
      </c>
      <c r="B46" s="2" t="s">
        <v>87</v>
      </c>
      <c r="C46" s="3">
        <v>7624.81</v>
      </c>
      <c r="D46" s="3">
        <v>801.88</v>
      </c>
      <c r="E46" s="4">
        <f t="shared" si="4"/>
        <v>0.10516721072393935</v>
      </c>
      <c r="F46" s="4">
        <f>(D46/D6)</f>
        <v>8.3300792338172041E-3</v>
      </c>
      <c r="G46" s="3">
        <v>7626.25</v>
      </c>
      <c r="H46" s="3">
        <v>771.43</v>
      </c>
      <c r="I46" s="4">
        <f t="shared" si="5"/>
        <v>0.10115456482543844</v>
      </c>
      <c r="J46" s="4">
        <f>(H46/H6)</f>
        <v>9.2416709594719242E-3</v>
      </c>
      <c r="K46" s="4">
        <f t="shared" si="6"/>
        <v>1.0394721491256498</v>
      </c>
      <c r="L46" s="4">
        <f t="shared" si="7"/>
        <v>4.0126458985009078E-3</v>
      </c>
    </row>
    <row r="47" spans="1:12" s="13" customFormat="1" ht="21" customHeight="1">
      <c r="A47" s="1" t="s">
        <v>88</v>
      </c>
      <c r="B47" s="2" t="s">
        <v>89</v>
      </c>
      <c r="C47" s="3">
        <v>2453.8000000000002</v>
      </c>
      <c r="D47" s="3">
        <v>22.14</v>
      </c>
      <c r="E47" s="4">
        <f t="shared" si="4"/>
        <v>9.0227402396283306E-3</v>
      </c>
      <c r="F47" s="4">
        <f>(D47/D6)</f>
        <v>2.2999445582470309E-4</v>
      </c>
      <c r="G47" s="3">
        <v>1371.5</v>
      </c>
      <c r="H47" s="3">
        <v>46.99</v>
      </c>
      <c r="I47" s="4">
        <f t="shared" si="5"/>
        <v>3.4261757200145827E-2</v>
      </c>
      <c r="J47" s="4">
        <f>(H47/H6)</f>
        <v>5.6293651839516977E-4</v>
      </c>
      <c r="K47" s="4">
        <f t="shared" si="6"/>
        <v>0.47116407746329003</v>
      </c>
      <c r="L47" s="4">
        <f t="shared" si="7"/>
        <v>-2.5239016960517495E-2</v>
      </c>
    </row>
    <row r="48" spans="1:12" s="13" customFormat="1" ht="21" customHeight="1">
      <c r="A48" s="1" t="s">
        <v>90</v>
      </c>
      <c r="B48" s="2" t="s">
        <v>91</v>
      </c>
      <c r="C48" s="3">
        <v>18039.599999999999</v>
      </c>
      <c r="D48" s="3">
        <v>466.88</v>
      </c>
      <c r="E48" s="4">
        <f t="shared" si="4"/>
        <v>2.5880839929931929E-2</v>
      </c>
      <c r="F48" s="4">
        <f>(D48/D6)</f>
        <v>4.850036654717135E-3</v>
      </c>
      <c r="G48" s="3">
        <v>12866.4</v>
      </c>
      <c r="H48" s="3">
        <v>311.77</v>
      </c>
      <c r="I48" s="4">
        <f t="shared" si="5"/>
        <v>2.4231331219299882E-2</v>
      </c>
      <c r="J48" s="4">
        <f>(H48/H6)</f>
        <v>3.7349801732296669E-3</v>
      </c>
      <c r="K48" s="4">
        <f t="shared" si="6"/>
        <v>1.4975141931552107</v>
      </c>
      <c r="L48" s="14">
        <f t="shared" si="7"/>
        <v>1.6495087106320472E-3</v>
      </c>
    </row>
    <row r="49" spans="1:12" s="13" customFormat="1" ht="21" customHeight="1">
      <c r="A49" s="1" t="s">
        <v>92</v>
      </c>
      <c r="B49" s="2" t="s">
        <v>93</v>
      </c>
      <c r="C49" s="3">
        <v>586.79999999999995</v>
      </c>
      <c r="D49" s="3">
        <v>74.31</v>
      </c>
      <c r="E49" s="4">
        <f t="shared" si="4"/>
        <v>0.12663599182004093</v>
      </c>
      <c r="F49" s="4">
        <f>(D49/D6)</f>
        <v>7.7194616135201836E-4</v>
      </c>
      <c r="G49" s="3">
        <v>534.5</v>
      </c>
      <c r="H49" s="3">
        <v>51.81</v>
      </c>
      <c r="I49" s="4">
        <f t="shared" si="5"/>
        <v>9.6931711880261937E-2</v>
      </c>
      <c r="J49" s="4">
        <f>(H49/H6)</f>
        <v>6.2067974075449546E-4</v>
      </c>
      <c r="K49" s="4">
        <f t="shared" si="6"/>
        <v>1.434279096699479</v>
      </c>
      <c r="L49" s="14">
        <f t="shared" si="7"/>
        <v>2.9704279939778991E-2</v>
      </c>
    </row>
    <row r="50" spans="1:12" s="13" customFormat="1" ht="21" customHeight="1">
      <c r="A50" s="5" t="s">
        <v>94</v>
      </c>
      <c r="B50" s="6" t="s">
        <v>95</v>
      </c>
      <c r="C50" s="7">
        <f>SUM(C51:C51)</f>
        <v>2127</v>
      </c>
      <c r="D50" s="7">
        <f>SUM(D51:D51)</f>
        <v>1307.81</v>
      </c>
      <c r="E50" s="8">
        <f t="shared" si="4"/>
        <v>0.61486130700517161</v>
      </c>
      <c r="F50" s="8">
        <f>(D50/D6)</f>
        <v>1.3585774583202571E-2</v>
      </c>
      <c r="G50" s="7">
        <f>SUM(G51:G51)</f>
        <v>1440</v>
      </c>
      <c r="H50" s="7">
        <f>SUM(H51:H51)</f>
        <v>588.08000000000004</v>
      </c>
      <c r="I50" s="8">
        <f t="shared" si="5"/>
        <v>0.40838888888888891</v>
      </c>
      <c r="J50" s="8">
        <f>(H50/H6)</f>
        <v>7.0451523247037967E-3</v>
      </c>
      <c r="K50" s="8">
        <f t="shared" si="6"/>
        <v>2.223864100122432</v>
      </c>
      <c r="L50" s="15">
        <f t="shared" si="7"/>
        <v>0.2064724181162827</v>
      </c>
    </row>
    <row r="51" spans="1:12" s="13" customFormat="1" ht="21" customHeight="1">
      <c r="A51" s="1" t="s">
        <v>96</v>
      </c>
      <c r="B51" s="2" t="s">
        <v>97</v>
      </c>
      <c r="C51" s="3">
        <v>2127</v>
      </c>
      <c r="D51" s="3">
        <v>1307.81</v>
      </c>
      <c r="E51" s="4">
        <f t="shared" si="4"/>
        <v>0.61486130700517161</v>
      </c>
      <c r="F51" s="4">
        <f>(D51/D6)</f>
        <v>1.3585774583202571E-2</v>
      </c>
      <c r="G51" s="3">
        <v>1440</v>
      </c>
      <c r="H51" s="3">
        <v>588.08000000000004</v>
      </c>
      <c r="I51" s="4">
        <f t="shared" si="5"/>
        <v>0.40838888888888891</v>
      </c>
      <c r="J51" s="4">
        <f>(H51/H6)</f>
        <v>7.0451523247037967E-3</v>
      </c>
      <c r="K51" s="4">
        <f t="shared" si="6"/>
        <v>2.223864100122432</v>
      </c>
      <c r="L51" s="4">
        <f t="shared" si="7"/>
        <v>0.2064724181162827</v>
      </c>
    </row>
    <row r="52" spans="1:12" s="13" customFormat="1" ht="21" customHeight="1">
      <c r="A52" s="5" t="s">
        <v>98</v>
      </c>
      <c r="B52" s="6" t="s">
        <v>99</v>
      </c>
      <c r="C52" s="7">
        <f>SUM(C53:C53)</f>
        <v>2364.4</v>
      </c>
      <c r="D52" s="7">
        <f>SUM(D53:D53)</f>
        <v>412.73</v>
      </c>
      <c r="E52" s="8">
        <f t="shared" si="4"/>
        <v>0.17456014210793436</v>
      </c>
      <c r="F52" s="8">
        <f>(D52/D6)</f>
        <v>4.2875163393193182E-3</v>
      </c>
      <c r="G52" s="7">
        <f>SUM(G53:G53)</f>
        <v>3037.61</v>
      </c>
      <c r="H52" s="7">
        <f>SUM(H53:H53)</f>
        <v>419</v>
      </c>
      <c r="I52" s="8">
        <f t="shared" si="5"/>
        <v>0.13793739156771276</v>
      </c>
      <c r="J52" s="8">
        <f>(H52/H6)</f>
        <v>5.0195871718998961E-3</v>
      </c>
      <c r="K52" s="8">
        <f t="shared" si="6"/>
        <v>0.98503579952267306</v>
      </c>
      <c r="L52" s="15">
        <f t="shared" si="7"/>
        <v>3.6622750540221599E-2</v>
      </c>
    </row>
    <row r="53" spans="1:12" s="13" customFormat="1" ht="21" customHeight="1">
      <c r="A53" s="1" t="s">
        <v>100</v>
      </c>
      <c r="B53" s="2" t="s">
        <v>101</v>
      </c>
      <c r="C53" s="3">
        <v>2364.4</v>
      </c>
      <c r="D53" s="3">
        <v>412.73</v>
      </c>
      <c r="E53" s="4">
        <f t="shared" si="4"/>
        <v>0.17456014210793436</v>
      </c>
      <c r="F53" s="4">
        <f>(D53/D6)</f>
        <v>4.2875163393193182E-3</v>
      </c>
      <c r="G53" s="3">
        <v>3037.61</v>
      </c>
      <c r="H53" s="3">
        <v>419</v>
      </c>
      <c r="I53" s="4">
        <f t="shared" si="5"/>
        <v>0.13793739156771276</v>
      </c>
      <c r="J53" s="4">
        <f>(H53/H6)</f>
        <v>5.0195871718998961E-3</v>
      </c>
      <c r="K53" s="4">
        <f t="shared" si="6"/>
        <v>0.98503579952267306</v>
      </c>
      <c r="L53" s="4">
        <f t="shared" si="7"/>
        <v>3.6622750540221599E-2</v>
      </c>
    </row>
    <row r="54" spans="1:12" s="13" customFormat="1" ht="41.1" customHeight="1">
      <c r="A54" s="5" t="s">
        <v>102</v>
      </c>
      <c r="B54" s="6" t="s">
        <v>103</v>
      </c>
      <c r="C54" s="7">
        <f>SUM(C55:C55)</f>
        <v>4.8</v>
      </c>
      <c r="D54" s="7">
        <f>SUM(D55:D55)</f>
        <v>0.71</v>
      </c>
      <c r="E54" s="8">
        <f t="shared" si="4"/>
        <v>0.14791666666666667</v>
      </c>
      <c r="F54" s="8">
        <f>(D54/D6)</f>
        <v>7.3756126303314893E-6</v>
      </c>
      <c r="G54" s="7">
        <f>SUM(G55:G55)</f>
        <v>5</v>
      </c>
      <c r="H54" s="7">
        <f>SUM(H55:H55)</f>
        <v>1.02</v>
      </c>
      <c r="I54" s="8">
        <f t="shared" si="5"/>
        <v>0.20400000000000001</v>
      </c>
      <c r="J54" s="8">
        <f>(H54/H6)</f>
        <v>1.2219520084338649E-5</v>
      </c>
      <c r="K54" s="8">
        <f t="shared" si="6"/>
        <v>0.69607843137254899</v>
      </c>
      <c r="L54" s="8">
        <f t="shared" si="7"/>
        <v>-5.6083333333333346E-2</v>
      </c>
    </row>
    <row r="55" spans="1:12" s="13" customFormat="1" ht="21" customHeight="1">
      <c r="A55" s="1" t="s">
        <v>104</v>
      </c>
      <c r="B55" s="2" t="s">
        <v>105</v>
      </c>
      <c r="C55" s="3">
        <v>4.8</v>
      </c>
      <c r="D55" s="3">
        <v>0.71</v>
      </c>
      <c r="E55" s="4">
        <f t="shared" si="4"/>
        <v>0.14791666666666667</v>
      </c>
      <c r="F55" s="4">
        <f>(D55/D6)</f>
        <v>7.3756126303314893E-6</v>
      </c>
      <c r="G55" s="3">
        <v>5</v>
      </c>
      <c r="H55" s="3">
        <v>1.02</v>
      </c>
      <c r="I55" s="4">
        <f t="shared" si="5"/>
        <v>0.20400000000000001</v>
      </c>
      <c r="J55" s="4">
        <f>(H55/H6)</f>
        <v>1.2219520084338649E-5</v>
      </c>
      <c r="K55" s="4">
        <f t="shared" si="6"/>
        <v>0.69607843137254899</v>
      </c>
      <c r="L55" s="4">
        <f t="shared" si="7"/>
        <v>-5.6083333333333346E-2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2022-03-11T13:04:34Z</cp:lastPrinted>
  <dcterms:created xsi:type="dcterms:W3CDTF">2017-03-10T06:35:34Z</dcterms:created>
  <dcterms:modified xsi:type="dcterms:W3CDTF">2022-03-11T13:04:43Z</dcterms:modified>
</cp:coreProperties>
</file>