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дека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Таблица!$C$6:$L$53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I36" i="1"/>
  <c r="K32" i="1"/>
  <c r="J32" i="1"/>
  <c r="I32" i="1"/>
  <c r="G31" i="1"/>
  <c r="H31" i="1"/>
  <c r="F32" i="1"/>
  <c r="E32" i="1"/>
  <c r="D31" i="1"/>
  <c r="C31" i="1"/>
  <c r="L32" i="1" l="1"/>
  <c r="E31" i="1"/>
  <c r="I31" i="1"/>
  <c r="K31" i="1"/>
  <c r="K36" i="1"/>
  <c r="E36" i="1"/>
  <c r="L36" i="1" s="1"/>
  <c r="H52" i="1"/>
  <c r="H50" i="1"/>
  <c r="H48" i="1"/>
  <c r="H43" i="1"/>
  <c r="H39" i="1"/>
  <c r="H33" i="1"/>
  <c r="H26" i="1"/>
  <c r="H20" i="1"/>
  <c r="H17" i="1"/>
  <c r="H15" i="1"/>
  <c r="H7" i="1"/>
  <c r="G52" i="1"/>
  <c r="G50" i="1"/>
  <c r="G48" i="1"/>
  <c r="G43" i="1"/>
  <c r="G39" i="1"/>
  <c r="G33" i="1"/>
  <c r="G26" i="1"/>
  <c r="G20" i="1"/>
  <c r="G17" i="1"/>
  <c r="G15" i="1"/>
  <c r="G7" i="1"/>
  <c r="D52" i="1"/>
  <c r="D50" i="1"/>
  <c r="D48" i="1"/>
  <c r="D43" i="1"/>
  <c r="D39" i="1"/>
  <c r="D33" i="1"/>
  <c r="D26" i="1"/>
  <c r="D20" i="1"/>
  <c r="D17" i="1"/>
  <c r="D15" i="1"/>
  <c r="D7" i="1"/>
  <c r="C52" i="1"/>
  <c r="C50" i="1"/>
  <c r="C48" i="1"/>
  <c r="C43" i="1"/>
  <c r="C39" i="1"/>
  <c r="C33" i="1"/>
  <c r="C26" i="1"/>
  <c r="C20" i="1"/>
  <c r="C17" i="1"/>
  <c r="C15" i="1"/>
  <c r="C7" i="1"/>
  <c r="E53" i="1"/>
  <c r="E51" i="1"/>
  <c r="E49" i="1"/>
  <c r="E47" i="1"/>
  <c r="E46" i="1"/>
  <c r="E45" i="1"/>
  <c r="E44" i="1"/>
  <c r="E42" i="1"/>
  <c r="E41" i="1"/>
  <c r="E40" i="1"/>
  <c r="E38" i="1"/>
  <c r="E37" i="1"/>
  <c r="E35" i="1"/>
  <c r="E34" i="1"/>
  <c r="E30" i="1"/>
  <c r="E29" i="1"/>
  <c r="E28" i="1"/>
  <c r="E27" i="1"/>
  <c r="E25" i="1"/>
  <c r="E24" i="1"/>
  <c r="E23" i="1"/>
  <c r="E22" i="1"/>
  <c r="E21" i="1"/>
  <c r="E19" i="1"/>
  <c r="E18" i="1"/>
  <c r="E16" i="1"/>
  <c r="E14" i="1"/>
  <c r="E13" i="1"/>
  <c r="E12" i="1"/>
  <c r="E11" i="1"/>
  <c r="E10" i="1"/>
  <c r="E9" i="1"/>
  <c r="E8" i="1"/>
  <c r="I53" i="1"/>
  <c r="I51" i="1"/>
  <c r="I49" i="1"/>
  <c r="I47" i="1"/>
  <c r="I46" i="1"/>
  <c r="I45" i="1"/>
  <c r="I44" i="1"/>
  <c r="I42" i="1"/>
  <c r="I41" i="1"/>
  <c r="I40" i="1"/>
  <c r="I38" i="1"/>
  <c r="I37" i="1"/>
  <c r="I35" i="1"/>
  <c r="I34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3" i="1"/>
  <c r="K51" i="1"/>
  <c r="K49" i="1"/>
  <c r="K47" i="1"/>
  <c r="K46" i="1"/>
  <c r="K45" i="1"/>
  <c r="K44" i="1"/>
  <c r="K42" i="1"/>
  <c r="K41" i="1"/>
  <c r="K40" i="1"/>
  <c r="K38" i="1"/>
  <c r="K37" i="1"/>
  <c r="K35" i="1"/>
  <c r="K34" i="1"/>
  <c r="K30" i="1"/>
  <c r="K29" i="1"/>
  <c r="K28" i="1"/>
  <c r="K27" i="1"/>
  <c r="K25" i="1"/>
  <c r="K24" i="1"/>
  <c r="K23" i="1"/>
  <c r="K22" i="1"/>
  <c r="K21" i="1"/>
  <c r="K19" i="1"/>
  <c r="K18" i="1"/>
  <c r="K16" i="1"/>
  <c r="K14" i="1"/>
  <c r="K13" i="1"/>
  <c r="K12" i="1"/>
  <c r="K11" i="1"/>
  <c r="K10" i="1"/>
  <c r="K9" i="1"/>
  <c r="K8" i="1"/>
  <c r="D6" i="1" l="1"/>
  <c r="C6" i="1"/>
  <c r="L31" i="1"/>
  <c r="J36" i="1"/>
  <c r="J31" i="1"/>
  <c r="F27" i="1"/>
  <c r="L9" i="1"/>
  <c r="F36" i="1"/>
  <c r="F31" i="1"/>
  <c r="L11" i="1"/>
  <c r="L21" i="1"/>
  <c r="L29" i="1"/>
  <c r="K52" i="1"/>
  <c r="L24" i="1"/>
  <c r="L42" i="1"/>
  <c r="L16" i="1"/>
  <c r="L38" i="1"/>
  <c r="L28" i="1"/>
  <c r="L41" i="1"/>
  <c r="L46" i="1"/>
  <c r="L53" i="1"/>
  <c r="L19" i="1"/>
  <c r="L13" i="1"/>
  <c r="L14" i="1"/>
  <c r="L10" i="1"/>
  <c r="L47" i="1"/>
  <c r="L51" i="1"/>
  <c r="L49" i="1"/>
  <c r="L45" i="1"/>
  <c r="L44" i="1"/>
  <c r="L40" i="1"/>
  <c r="J52" i="1"/>
  <c r="L37" i="1"/>
  <c r="L34" i="1"/>
  <c r="L30" i="1"/>
  <c r="L27" i="1"/>
  <c r="L25" i="1"/>
  <c r="L23" i="1"/>
  <c r="E52" i="1"/>
  <c r="K15" i="1"/>
  <c r="K7" i="1"/>
  <c r="E26" i="1"/>
  <c r="E15" i="1"/>
  <c r="I52" i="1"/>
  <c r="I50" i="1"/>
  <c r="K50" i="1"/>
  <c r="E50" i="1"/>
  <c r="I48" i="1"/>
  <c r="K48" i="1"/>
  <c r="E48" i="1"/>
  <c r="I43" i="1"/>
  <c r="K43" i="1"/>
  <c r="E43" i="1"/>
  <c r="I39" i="1"/>
  <c r="K39" i="1"/>
  <c r="E39" i="1"/>
  <c r="I33" i="1"/>
  <c r="K33" i="1"/>
  <c r="E33" i="1"/>
  <c r="I26" i="1"/>
  <c r="K26" i="1"/>
  <c r="I20" i="1"/>
  <c r="K20" i="1"/>
  <c r="E20" i="1"/>
  <c r="I17" i="1"/>
  <c r="K17" i="1"/>
  <c r="E17" i="1"/>
  <c r="I15" i="1"/>
  <c r="I7" i="1"/>
  <c r="E7" i="1"/>
  <c r="L35" i="1"/>
  <c r="L22" i="1"/>
  <c r="L18" i="1"/>
  <c r="L12" i="1"/>
  <c r="L8" i="1"/>
  <c r="F46" i="1" l="1"/>
  <c r="L15" i="1"/>
  <c r="F16" i="1"/>
  <c r="F26" i="1"/>
  <c r="J23" i="1"/>
  <c r="J25" i="1"/>
  <c r="J40" i="1"/>
  <c r="J46" i="1"/>
  <c r="J18" i="1"/>
  <c r="J50" i="1"/>
  <c r="J37" i="1"/>
  <c r="J24" i="1"/>
  <c r="J49" i="1"/>
  <c r="J51" i="1"/>
  <c r="J39" i="1"/>
  <c r="J44" i="1"/>
  <c r="J53" i="1"/>
  <c r="J8" i="1"/>
  <c r="J9" i="1"/>
  <c r="J28" i="1"/>
  <c r="J30" i="1"/>
  <c r="J19" i="1"/>
  <c r="J17" i="1"/>
  <c r="J7" i="1"/>
  <c r="J14" i="1"/>
  <c r="J48" i="1"/>
  <c r="J29" i="1"/>
  <c r="J41" i="1"/>
  <c r="J22" i="1"/>
  <c r="J33" i="1"/>
  <c r="J12" i="1"/>
  <c r="J34" i="1"/>
  <c r="J27" i="1"/>
  <c r="J10" i="1"/>
  <c r="J21" i="1"/>
  <c r="J47" i="1"/>
  <c r="I6" i="1"/>
  <c r="J35" i="1"/>
  <c r="J20" i="1"/>
  <c r="J45" i="1"/>
  <c r="J26" i="1"/>
  <c r="J42" i="1"/>
  <c r="J15" i="1"/>
  <c r="J43" i="1"/>
  <c r="J16" i="1"/>
  <c r="J38" i="1"/>
  <c r="J13" i="1"/>
  <c r="J11" i="1"/>
  <c r="L52" i="1"/>
  <c r="F21" i="1"/>
  <c r="F44" i="1"/>
  <c r="F14" i="1"/>
  <c r="F34" i="1"/>
  <c r="F45" i="1"/>
  <c r="F51" i="1"/>
  <c r="F40" i="1"/>
  <c r="F15" i="1"/>
  <c r="F33" i="1"/>
  <c r="K6" i="1"/>
  <c r="F11" i="1"/>
  <c r="F19" i="1"/>
  <c r="F30" i="1"/>
  <c r="F9" i="1"/>
  <c r="F39" i="1"/>
  <c r="F10" i="1"/>
  <c r="F25" i="1"/>
  <c r="F49" i="1"/>
  <c r="F18" i="1"/>
  <c r="F42" i="1"/>
  <c r="F43" i="1"/>
  <c r="F24" i="1"/>
  <c r="F13" i="1"/>
  <c r="F48" i="1"/>
  <c r="F29" i="1"/>
  <c r="F53" i="1"/>
  <c r="F37" i="1"/>
  <c r="F8" i="1"/>
  <c r="F50" i="1"/>
  <c r="E6" i="1"/>
  <c r="F47" i="1"/>
  <c r="F28" i="1"/>
  <c r="F17" i="1"/>
  <c r="F52" i="1"/>
  <c r="F35" i="1"/>
  <c r="F20" i="1"/>
  <c r="F7" i="1"/>
  <c r="F41" i="1"/>
  <c r="F22" i="1"/>
  <c r="F12" i="1"/>
  <c r="F38" i="1"/>
  <c r="F23" i="1"/>
  <c r="L26" i="1"/>
  <c r="L50" i="1"/>
  <c r="L48" i="1"/>
  <c r="L43" i="1"/>
  <c r="L39" i="1"/>
  <c r="L33" i="1"/>
  <c r="L20" i="1"/>
  <c r="L17" i="1"/>
  <c r="L7" i="1"/>
  <c r="L6" i="1" l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<sst xmlns="http://schemas.openxmlformats.org/spreadsheetml/2006/main" count="108" uniqueCount="108">
  <si>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</si>
  <si>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</si>
  <si>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</si>
  <si>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</si>
  <si>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</si>
  <si>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</si>
  <si>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</si>
  <si>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</si>
  <si>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</si>
  <si>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</si>
  <si>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</si>
  <si>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</si>
  <si>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</si>
  <si>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</si>
  <si>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</si>
  <si>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</si>
  <si>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</si>
  <si>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</si>
  <si>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</si>
  <si>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</si>
  <si>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</si>
  <si>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</si>
  <si>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</si>
  <si>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</si>
  <si>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</si>
  <si>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</si>
  <si>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</si>
  <si>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</si>
  <si>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</si>
  <si>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</si>
  <si>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</si>
  <si>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</si>
  <si>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</si>
  <si>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</si>
  <si>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</si>
  <si>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</si>
  <si>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</si>
  <si>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</si>
  <si>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</si>
  <si>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</si>
  <si>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</si>
  <si>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</si>
  <si>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</si>
  <si>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</si>
  <si>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</si>
  <si>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</si>
  <si>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</si>
  <si>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</si>
  <si>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</si>
  <si>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</si>
  <si>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</si>
  <si>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</si>
  <si>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</si>
  <si>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</si>
  <si>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</si>
  <si>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</si>
  <si>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</si>
  <si>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</si>
  <si>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</si>
  <si>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</si>
  <si>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</si>
  <si>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</si>
  <si>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</si>
  <si>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</si>
  <si>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</si>
  <si>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</si>
  <si>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</si>
  <si>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</si>
  <si>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</si>
  <si>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</si>
  <si>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</si>
  <si>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</si>
  <si>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</si>
  <si>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</si>
  <si>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</si>
  <si>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</si>
  <si>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</si>
  <si>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</si>
  <si>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</si>
  <si>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</si>
  <si>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</si>
  <si>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</si>
  <si>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</si>
  <si>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</si>
  <si>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</si>
  <si>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</si>
  <si>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</si>
  <si>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</si>
  <si>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</si>
  <si>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</si>
  <si>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</si>
  <si>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</si>
  <si>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</si>
  <si>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</si>
  <si>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</si>
  <si>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</si>
  <si>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</si>
  <si>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</si>
  <si>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</si>
  <si>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</si>
  <si>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</si>
  <si>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</si>
  <si>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</si>
  <si>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</si>
  <si>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</si>
  <si>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 бюджета Тоншаевского муниципального округа)</t>
  </si>
  <si>
    <t>Информация об исполнении за январь-декабрь месяц 2022 года, 2021 года в разрезе разделов, подразделов классификации расходов</t>
  </si>
  <si>
    <t>за январь-декабрь месяц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</si>
</sst>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2" fillId="0" borderId="0" xfId="1" applyNumberFormat="1" applyFont="1" applyFill="1" applyAlignment="1" applyProtection="1">
      <alignment horizontal="left" wrapText="1"/>
    </xf>
    <xf numFmtId="0" fontId="0" fillId="0" borderId="0" xfId="1" applyNumberFormat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3"/>
  <sheetViews>
    <sheetView tabSelected="1" workbookViewId="0">
      <selection activeCell="D54" sqref="D54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0" t="s">
        <v>105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</row>
    <row r="2" spans="1:15" ht="21.75" customHeight="1" x14ac:dyDescent="0.2">
      <c r="A2" s="22" t="s">
        <v>106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  <c r="N2" s="23"/>
      <c r="O2" s="23"/>
    </row>
    <row r="3" spans="1:15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</row>
    <row r="4" spans="1:15" s="13" customFormat="1" ht="20.100000000000001" customHeight="1" x14ac:dyDescent="0.2">
      <c r="A4" s="24" t="s">
        <v>0</v>
      </c>
      <c r="B4" s="25" t="s">
        <v>1</v>
      </c>
      <c r="C4" s="27" t="s">
        <v>107</v>
      </c>
      <c r="D4" s="27"/>
      <c r="E4" s="27"/>
      <c r="F4" s="27"/>
      <c r="G4" s="27" t="s">
        <v>2</v>
      </c>
      <c r="H4" s="27"/>
      <c r="I4" s="27"/>
      <c r="J4" s="27"/>
      <c r="K4" s="27"/>
      <c r="L4" s="27"/>
    </row>
    <row r="5" spans="1:15" s="13" customFormat="1" ht="83.1" customHeight="1" x14ac:dyDescent="0.2">
      <c r="A5" s="24"/>
      <c r="B5" s="25"/>
      <c r="C5" s="26" t="s">
        <v>3</v>
      </c>
      <c r="D5" s="26" t="s">
        <v>4</v>
      </c>
      <c r="E5" s="27" t="s">
        <v>5</v>
      </c>
      <c r="F5" s="27" t="s">
        <v>6</v>
      </c>
      <c r="G5" s="26" t="s">
        <v>7</v>
      </c>
      <c r="H5" s="26" t="s">
        <v>8</v>
      </c>
      <c r="I5" s="27" t="s">
        <v>9</v>
      </c>
      <c r="J5" s="27" t="s">
        <v>10</v>
      </c>
      <c r="K5" s="27" t="s">
        <v>11</v>
      </c>
      <c r="L5" s="27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(C7+C15+C17+C20+C26+C31+C33+C39+C43+C48+C52+C50)</f>
        <v>1263336.1400000004</v>
      </c>
      <c r="D6" s="3">
        <f>(D7+D15+D17+D20+D26+D31+D33+D39+D43+D48+D52+D50)</f>
        <v>1227741.8500000001</v>
      </c>
      <c r="E6" s="4">
        <f t="shared" ref="E6:E33" si="0">(D6/C6)</f>
        <v>0.97182516285808129</v>
      </c>
      <c r="F6" s="4">
        <v>1</v>
      </c>
      <c r="G6" s="3">
        <f>(G7+G15+G17+G20+G26+G31+G33+G39+G43+G48+G52+G50)</f>
        <v>773448.91</v>
      </c>
      <c r="H6" s="3">
        <f>(H7+H15+H17+H20+H26+H31+H33+H39+H43+H48+H52+H50)</f>
        <v>755943.76000000013</v>
      </c>
      <c r="I6" s="4">
        <f t="shared" ref="I6:I33" si="1">(H6/G6)</f>
        <v>0.97736741267112281</v>
      </c>
      <c r="J6" s="4">
        <v>1</v>
      </c>
      <c r="K6" s="4">
        <f t="shared" ref="K6:K33" si="2">(D6/H6)</f>
        <v>1.6241179767129765</v>
      </c>
      <c r="L6" s="14">
        <f t="shared" ref="L6:L33" si="3">(E6-I6)</f>
        <v>-5.5422498130415221E-3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95402.760000000009</v>
      </c>
      <c r="D7" s="7">
        <f>SUM(D8:D14)</f>
        <v>92655.23000000001</v>
      </c>
      <c r="E7" s="8">
        <f t="shared" si="0"/>
        <v>0.97120072836467208</v>
      </c>
      <c r="F7" s="8">
        <f>(D7/D6)</f>
        <v>7.546800656831891E-2</v>
      </c>
      <c r="G7" s="7">
        <f>SUM(G8:G14)</f>
        <v>83743.64</v>
      </c>
      <c r="H7" s="7">
        <f>SUM(H8:H14)</f>
        <v>81048.28</v>
      </c>
      <c r="I7" s="8">
        <f t="shared" si="1"/>
        <v>0.96781415281208216</v>
      </c>
      <c r="J7" s="8">
        <f>(H7/H6)</f>
        <v>0.10721469544242285</v>
      </c>
      <c r="K7" s="8">
        <f t="shared" si="2"/>
        <v>1.1432103185903515</v>
      </c>
      <c r="L7" s="15">
        <f t="shared" si="3"/>
        <v>3.386575552589921E-3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2368.17</v>
      </c>
      <c r="D8" s="3">
        <v>2368.17</v>
      </c>
      <c r="E8" s="4">
        <f t="shared" si="0"/>
        <v>1</v>
      </c>
      <c r="F8" s="4">
        <f>(D8/D6)</f>
        <v>1.9288826881644541E-3</v>
      </c>
      <c r="G8" s="3">
        <v>1994.84</v>
      </c>
      <c r="H8" s="3">
        <v>1994.84</v>
      </c>
      <c r="I8" s="4">
        <f t="shared" si="1"/>
        <v>1</v>
      </c>
      <c r="J8" s="4">
        <f>(H8/H6)</f>
        <v>2.6388735585303326E-3</v>
      </c>
      <c r="K8" s="4">
        <f t="shared" si="2"/>
        <v>1.1871478414308918</v>
      </c>
      <c r="L8" s="14">
        <f t="shared" si="3"/>
        <v>0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1720.62</v>
      </c>
      <c r="D9" s="3">
        <v>1506.77</v>
      </c>
      <c r="E9" s="4">
        <f t="shared" si="0"/>
        <v>0.87571340563285327</v>
      </c>
      <c r="F9" s="4">
        <f>(D9/D6)</f>
        <v>1.2272693970642118E-3</v>
      </c>
      <c r="G9" s="3">
        <v>1778.32</v>
      </c>
      <c r="H9" s="3">
        <v>1580.99</v>
      </c>
      <c r="I9" s="4">
        <f t="shared" si="1"/>
        <v>0.88903571910567281</v>
      </c>
      <c r="J9" s="4">
        <f>(H9/H6)</f>
        <v>2.0914121971190021E-3</v>
      </c>
      <c r="K9" s="4">
        <f t="shared" si="2"/>
        <v>0.95305473152897868</v>
      </c>
      <c r="L9" s="14">
        <f t="shared" si="3"/>
        <v>-1.3322313472819536E-2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43465.32</v>
      </c>
      <c r="D10" s="3">
        <v>43151.23</v>
      </c>
      <c r="E10" s="4">
        <f t="shared" si="0"/>
        <v>0.99277377918763754</v>
      </c>
      <c r="F10" s="4">
        <f>(D10/D6)</f>
        <v>3.5146826672072799E-2</v>
      </c>
      <c r="G10" s="3">
        <v>37196.870000000003</v>
      </c>
      <c r="H10" s="3">
        <v>36896.21</v>
      </c>
      <c r="I10" s="4">
        <f t="shared" si="1"/>
        <v>0.99191706183880513</v>
      </c>
      <c r="J10" s="4">
        <f>(H10/H6)</f>
        <v>4.8808141494547153E-2</v>
      </c>
      <c r="K10" s="4">
        <f t="shared" si="2"/>
        <v>1.1695301495736283</v>
      </c>
      <c r="L10" s="14">
        <f t="shared" si="3"/>
        <v>8.5671734883241424E-4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93.4</v>
      </c>
      <c r="D11" s="3">
        <v>93.4</v>
      </c>
      <c r="E11" s="4">
        <f t="shared" si="0"/>
        <v>1</v>
      </c>
      <c r="F11" s="4">
        <f>(D11/D6)</f>
        <v>7.6074624319436539E-5</v>
      </c>
      <c r="G11" s="3">
        <v>16.3</v>
      </c>
      <c r="H11" s="3">
        <v>1.6</v>
      </c>
      <c r="I11" s="4">
        <f t="shared" si="1"/>
        <v>9.815950920245399E-2</v>
      </c>
      <c r="J11" s="4">
        <f>(H11/H6)</f>
        <v>2.1165595705161978E-6</v>
      </c>
      <c r="K11" s="4">
        <f t="shared" si="2"/>
        <v>58.375</v>
      </c>
      <c r="L11" s="14">
        <f t="shared" si="3"/>
        <v>0.90184049079754602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10881.82</v>
      </c>
      <c r="D12" s="3">
        <v>10875.66</v>
      </c>
      <c r="E12" s="4">
        <f t="shared" si="0"/>
        <v>0.99943391822323846</v>
      </c>
      <c r="F12" s="4">
        <f>(D12/D6)</f>
        <v>8.8582628343246584E-3</v>
      </c>
      <c r="G12" s="3">
        <v>10886.67</v>
      </c>
      <c r="H12" s="3">
        <v>9953.69</v>
      </c>
      <c r="I12" s="4">
        <f t="shared" si="1"/>
        <v>0.91430069984669327</v>
      </c>
      <c r="J12" s="4">
        <f>(H12/H6)</f>
        <v>1.316723614465711E-2</v>
      </c>
      <c r="K12" s="4">
        <f t="shared" si="2"/>
        <v>1.0926259507780531</v>
      </c>
      <c r="L12" s="14">
        <f t="shared" si="3"/>
        <v>8.5133218376545194E-2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834.73</v>
      </c>
      <c r="D13" s="3"/>
      <c r="E13" s="4">
        <f t="shared" si="0"/>
        <v>0</v>
      </c>
      <c r="F13" s="4">
        <f>(D13/D6)</f>
        <v>0</v>
      </c>
      <c r="G13" s="3">
        <v>246.57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36038.699999999997</v>
      </c>
      <c r="D14" s="3">
        <v>34660</v>
      </c>
      <c r="E14" s="4">
        <f t="shared" si="0"/>
        <v>0.96174390308196478</v>
      </c>
      <c r="F14" s="4">
        <f>(D14/D6)</f>
        <v>2.8230690352373342E-2</v>
      </c>
      <c r="G14" s="3">
        <v>31624.07</v>
      </c>
      <c r="H14" s="3">
        <v>30620.95</v>
      </c>
      <c r="I14" s="4">
        <f t="shared" si="1"/>
        <v>0.96827985771597402</v>
      </c>
      <c r="J14" s="4">
        <f>(H14/H6)</f>
        <v>4.0506915487998729E-2</v>
      </c>
      <c r="K14" s="4">
        <f t="shared" si="2"/>
        <v>1.1319047906743585</v>
      </c>
      <c r="L14" s="14">
        <f t="shared" si="3"/>
        <v>-6.5359546340092445E-3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508.6</v>
      </c>
      <c r="D15" s="7">
        <f>SUM(D16:D16)</f>
        <v>508.6</v>
      </c>
      <c r="E15" s="8">
        <f t="shared" si="0"/>
        <v>1</v>
      </c>
      <c r="F15" s="8">
        <f>(D15/D6)</f>
        <v>4.1425646604780961E-4</v>
      </c>
      <c r="G15" s="7">
        <f>SUM(G16:G16)</f>
        <v>704</v>
      </c>
      <c r="H15" s="7">
        <f>SUM(H16:H16)</f>
        <v>704</v>
      </c>
      <c r="I15" s="8">
        <f t="shared" si="1"/>
        <v>1</v>
      </c>
      <c r="J15" s="8">
        <f>(H15/H6)</f>
        <v>9.3128621102712701E-4</v>
      </c>
      <c r="K15" s="8">
        <f t="shared" si="2"/>
        <v>0.7224431818181819</v>
      </c>
      <c r="L15" s="8">
        <f t="shared" si="3"/>
        <v>0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508.6</v>
      </c>
      <c r="D16" s="3">
        <v>508.6</v>
      </c>
      <c r="E16" s="4">
        <f t="shared" si="0"/>
        <v>1</v>
      </c>
      <c r="F16" s="4">
        <f>(D16/D6)</f>
        <v>4.1425646604780961E-4</v>
      </c>
      <c r="G16" s="3">
        <v>704</v>
      </c>
      <c r="H16" s="3">
        <v>704</v>
      </c>
      <c r="I16" s="4">
        <f t="shared" si="1"/>
        <v>1</v>
      </c>
      <c r="J16" s="4">
        <f>(H16/H6)</f>
        <v>9.3128621102712701E-4</v>
      </c>
      <c r="K16" s="4">
        <f t="shared" si="2"/>
        <v>0.7224431818181819</v>
      </c>
      <c r="L16" s="4">
        <f t="shared" si="3"/>
        <v>0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18679.169999999998</v>
      </c>
      <c r="D17" s="7">
        <f>SUM(D18:D19)</f>
        <v>18362.649999999998</v>
      </c>
      <c r="E17" s="8">
        <f t="shared" si="0"/>
        <v>0.98305492160518904</v>
      </c>
      <c r="F17" s="8">
        <f>(D17/D6)</f>
        <v>1.4956442186930418E-2</v>
      </c>
      <c r="G17" s="7">
        <f>SUM(G18:G19)</f>
        <v>16299.67</v>
      </c>
      <c r="H17" s="7">
        <f>SUM(H18:H19)</f>
        <v>13271.42</v>
      </c>
      <c r="I17" s="8">
        <f t="shared" si="1"/>
        <v>0.81421403009999593</v>
      </c>
      <c r="J17" s="8">
        <f>(H17/H6)</f>
        <v>1.7556094384587551E-2</v>
      </c>
      <c r="K17" s="8">
        <f t="shared" si="2"/>
        <v>1.3836236062154614</v>
      </c>
      <c r="L17" s="15">
        <f t="shared" si="3"/>
        <v>0.1688408915051931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6013.48</v>
      </c>
      <c r="D18" s="3">
        <v>5793.44</v>
      </c>
      <c r="E18" s="4">
        <f t="shared" si="0"/>
        <v>0.96340887472811088</v>
      </c>
      <c r="F18" s="4">
        <f>(D18/D6)</f>
        <v>4.718776996972123E-3</v>
      </c>
      <c r="G18" s="3">
        <v>5808.5</v>
      </c>
      <c r="H18" s="3">
        <v>5585.24</v>
      </c>
      <c r="I18" s="4">
        <f t="shared" si="1"/>
        <v>0.96156322630627522</v>
      </c>
      <c r="J18" s="4">
        <f>(H18/H6)</f>
        <v>7.38843323476868E-3</v>
      </c>
      <c r="K18" s="4">
        <f t="shared" si="2"/>
        <v>1.0372768224821136</v>
      </c>
      <c r="L18" s="14">
        <f t="shared" si="3"/>
        <v>1.845648421835655E-3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12665.69</v>
      </c>
      <c r="D19" s="3">
        <v>12569.21</v>
      </c>
      <c r="E19" s="4">
        <f t="shared" si="0"/>
        <v>0.99238257055083445</v>
      </c>
      <c r="F19" s="4">
        <f>(D19/D6)</f>
        <v>1.0237665189958294E-2</v>
      </c>
      <c r="G19" s="3">
        <v>10491.17</v>
      </c>
      <c r="H19" s="3">
        <v>7686.18</v>
      </c>
      <c r="I19" s="4">
        <f t="shared" si="1"/>
        <v>0.73263325253522726</v>
      </c>
      <c r="J19" s="4">
        <f>(H19/H6)</f>
        <v>1.0167661149818869E-2</v>
      </c>
      <c r="K19" s="4">
        <f t="shared" si="2"/>
        <v>1.6352999799640391</v>
      </c>
      <c r="L19" s="4">
        <f t="shared" si="3"/>
        <v>0.25974931801560719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82190.829999999987</v>
      </c>
      <c r="D20" s="7">
        <f>SUM(D21:D25)</f>
        <v>80448.98</v>
      </c>
      <c r="E20" s="8">
        <f t="shared" si="0"/>
        <v>0.97880724650183004</v>
      </c>
      <c r="F20" s="8">
        <f>(D20/D6)</f>
        <v>6.5525973558692316E-2</v>
      </c>
      <c r="G20" s="7">
        <f>SUM(G21:G25)</f>
        <v>57735.29</v>
      </c>
      <c r="H20" s="7">
        <f>SUM(H21:H25)</f>
        <v>55960.480000000003</v>
      </c>
      <c r="I20" s="8">
        <f t="shared" si="1"/>
        <v>0.96925952913720537</v>
      </c>
      <c r="J20" s="8">
        <f>(H20/H6)</f>
        <v>7.4027305946675184E-2</v>
      </c>
      <c r="K20" s="8">
        <f t="shared" si="2"/>
        <v>1.4376034658744885</v>
      </c>
      <c r="L20" s="15">
        <f t="shared" si="3"/>
        <v>9.5477173646246749E-3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8259.11</v>
      </c>
      <c r="D21" s="3">
        <v>8257.31</v>
      </c>
      <c r="E21" s="4">
        <f t="shared" si="0"/>
        <v>0.99978205884169102</v>
      </c>
      <c r="F21" s="4">
        <f>(D21/D6)</f>
        <v>6.7256076674424665E-3</v>
      </c>
      <c r="G21" s="3">
        <v>8465.9699999999993</v>
      </c>
      <c r="H21" s="3">
        <v>8461.58</v>
      </c>
      <c r="I21" s="4">
        <f t="shared" si="1"/>
        <v>0.99948145339518102</v>
      </c>
      <c r="J21" s="4">
        <f>(H21/H6)</f>
        <v>1.119339883168028E-2</v>
      </c>
      <c r="K21" s="4">
        <f t="shared" si="2"/>
        <v>0.9758591185097818</v>
      </c>
      <c r="L21" s="14">
        <f t="shared" si="3"/>
        <v>3.0060544651000498E-4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9612.77</v>
      </c>
      <c r="D22" s="3">
        <v>9388.4599999999991</v>
      </c>
      <c r="E22" s="4">
        <f t="shared" si="0"/>
        <v>0.97666541485960845</v>
      </c>
      <c r="F22" s="4">
        <f>(D22/D6)</f>
        <v>7.6469332702147428E-3</v>
      </c>
      <c r="G22" s="3">
        <v>950</v>
      </c>
      <c r="H22" s="3">
        <v>949.7</v>
      </c>
      <c r="I22" s="4">
        <f t="shared" si="1"/>
        <v>0.99968421052631584</v>
      </c>
      <c r="J22" s="4">
        <f>(H22/H6)</f>
        <v>1.2563103900745207E-3</v>
      </c>
      <c r="K22" s="4">
        <f t="shared" si="2"/>
        <v>9.885711277245445</v>
      </c>
      <c r="L22" s="14">
        <f t="shared" si="3"/>
        <v>-2.3018795666707392E-2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46172.99</v>
      </c>
      <c r="D23" s="3">
        <v>45694.55</v>
      </c>
      <c r="E23" s="4">
        <f t="shared" si="0"/>
        <v>0.98963809794427449</v>
      </c>
      <c r="F23" s="4">
        <f>(D23/D6)</f>
        <v>3.7218369643423004E-2</v>
      </c>
      <c r="G23" s="3">
        <v>38576.07</v>
      </c>
      <c r="H23" s="3">
        <v>36959.800000000003</v>
      </c>
      <c r="I23" s="4">
        <f t="shared" si="1"/>
        <v>0.95810174546033344</v>
      </c>
      <c r="J23" s="4">
        <f>(H23/H6)</f>
        <v>4.8892261508977859E-2</v>
      </c>
      <c r="K23" s="4">
        <f t="shared" si="2"/>
        <v>1.236331094865232</v>
      </c>
      <c r="L23" s="4">
        <f t="shared" si="3"/>
        <v>3.1536352483941044E-2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1040.6400000000001</v>
      </c>
      <c r="D24" s="3">
        <v>464.24</v>
      </c>
      <c r="E24" s="4">
        <f t="shared" si="0"/>
        <v>0.44611008610086095</v>
      </c>
      <c r="F24" s="4">
        <f>(D24/D6)</f>
        <v>3.7812509201343912E-4</v>
      </c>
      <c r="G24" s="3">
        <v>592.11</v>
      </c>
      <c r="H24" s="3">
        <v>532.71</v>
      </c>
      <c r="I24" s="4">
        <f t="shared" si="1"/>
        <v>0.89968080255357963</v>
      </c>
      <c r="J24" s="4">
        <f>(H24/H6)</f>
        <v>7.0469528050605239E-4</v>
      </c>
      <c r="K24" s="4">
        <f t="shared" si="2"/>
        <v>0.87146852884308534</v>
      </c>
      <c r="L24" s="4">
        <f t="shared" si="3"/>
        <v>-0.45357071645271868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17105.32</v>
      </c>
      <c r="D25" s="3">
        <v>16644.419999999998</v>
      </c>
      <c r="E25" s="4">
        <f t="shared" si="0"/>
        <v>0.97305516646283141</v>
      </c>
      <c r="F25" s="4">
        <f>(D25/D6)</f>
        <v>1.3556937885598667E-2</v>
      </c>
      <c r="G25" s="3">
        <v>9151.14</v>
      </c>
      <c r="H25" s="3">
        <v>9056.69</v>
      </c>
      <c r="I25" s="4">
        <f t="shared" si="1"/>
        <v>0.98967888153825656</v>
      </c>
      <c r="J25" s="4">
        <f>(H25/H6)</f>
        <v>1.1980639935436466E-2</v>
      </c>
      <c r="K25" s="4">
        <f t="shared" si="2"/>
        <v>1.8378038775755821</v>
      </c>
      <c r="L25" s="4">
        <f t="shared" si="3"/>
        <v>-1.6623715075425149E-2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514529.91</v>
      </c>
      <c r="D26" s="7">
        <f>SUM(D27:D30)</f>
        <v>485710.54000000004</v>
      </c>
      <c r="E26" s="8">
        <f t="shared" si="0"/>
        <v>0.94398893156668007</v>
      </c>
      <c r="F26" s="8">
        <f>(D26/D6)</f>
        <v>0.39561292139711618</v>
      </c>
      <c r="G26" s="7">
        <f>SUM(G27:G30)</f>
        <v>152345.04</v>
      </c>
      <c r="H26" s="7">
        <f>SUM(H27:H30)</f>
        <v>149072.01</v>
      </c>
      <c r="I26" s="8">
        <f t="shared" si="1"/>
        <v>0.97851567730724942</v>
      </c>
      <c r="J26" s="8">
        <f>(H26/H6)</f>
        <v>0.19719986841349149</v>
      </c>
      <c r="K26" s="8">
        <f t="shared" si="2"/>
        <v>3.2582276176459954</v>
      </c>
      <c r="L26" s="8">
        <f t="shared" si="3"/>
        <v>-3.4526745740569353E-2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440938.98</v>
      </c>
      <c r="D27" s="3">
        <v>417852.53</v>
      </c>
      <c r="E27" s="4">
        <f t="shared" si="0"/>
        <v>0.94764252867823129</v>
      </c>
      <c r="F27" s="4">
        <f>(D27/D6)</f>
        <v>0.34034233662394092</v>
      </c>
      <c r="G27" s="3">
        <v>117249.77</v>
      </c>
      <c r="H27" s="3">
        <v>116075.72</v>
      </c>
      <c r="I27" s="4">
        <f t="shared" si="1"/>
        <v>0.98998676074162018</v>
      </c>
      <c r="J27" s="4">
        <f>(H27/H6)</f>
        <v>0.15355073504409902</v>
      </c>
      <c r="K27" s="4">
        <f t="shared" si="2"/>
        <v>3.5998271645439721</v>
      </c>
      <c r="L27" s="4">
        <f t="shared" si="3"/>
        <v>-4.2344232063388887E-2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28545.11</v>
      </c>
      <c r="D28" s="3">
        <v>26087.279999999999</v>
      </c>
      <c r="E28" s="4">
        <f t="shared" si="0"/>
        <v>0.91389663588614645</v>
      </c>
      <c r="F28" s="4">
        <f>(D28/D6)</f>
        <v>2.1248180144710384E-2</v>
      </c>
      <c r="G28" s="3">
        <v>6615.3</v>
      </c>
      <c r="H28" s="3">
        <v>5415.3</v>
      </c>
      <c r="I28" s="4">
        <f t="shared" si="1"/>
        <v>0.8186023309600472</v>
      </c>
      <c r="J28" s="4">
        <f>(H28/H6)</f>
        <v>7.163628151385229E-3</v>
      </c>
      <c r="K28" s="4">
        <f t="shared" si="2"/>
        <v>4.8173286798515313</v>
      </c>
      <c r="L28" s="4">
        <f t="shared" si="3"/>
        <v>9.5294304926099249E-2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39779.050000000003</v>
      </c>
      <c r="D29" s="3">
        <v>36557.32</v>
      </c>
      <c r="E29" s="4">
        <f t="shared" si="0"/>
        <v>0.91900937805201477</v>
      </c>
      <c r="F29" s="4">
        <f>(D29/D6)</f>
        <v>2.9776064080571985E-2</v>
      </c>
      <c r="G29" s="3">
        <v>28272.87</v>
      </c>
      <c r="H29" s="3">
        <v>27373.89</v>
      </c>
      <c r="I29" s="4">
        <f t="shared" si="1"/>
        <v>0.96820344025916016</v>
      </c>
      <c r="J29" s="4">
        <f>(H29/H6)</f>
        <v>3.6211543038598526E-2</v>
      </c>
      <c r="K29" s="4">
        <f t="shared" si="2"/>
        <v>1.335481365637109</v>
      </c>
      <c r="L29" s="14">
        <f t="shared" si="3"/>
        <v>-4.9194062207145395E-2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5266.77</v>
      </c>
      <c r="D30" s="3">
        <v>5213.41</v>
      </c>
      <c r="E30" s="4">
        <f t="shared" si="0"/>
        <v>0.98986855321193057</v>
      </c>
      <c r="F30" s="4">
        <f>(D30/D6)</f>
        <v>4.2463405478928651E-3</v>
      </c>
      <c r="G30" s="3">
        <v>207.1</v>
      </c>
      <c r="H30" s="3">
        <v>207.1</v>
      </c>
      <c r="I30" s="4">
        <f t="shared" si="1"/>
        <v>1</v>
      </c>
      <c r="J30" s="4">
        <f>(H30/H6)</f>
        <v>2.7396217940869037E-4</v>
      </c>
      <c r="K30" s="4">
        <f t="shared" si="2"/>
        <v>25.173394495412843</v>
      </c>
      <c r="L30" s="14">
        <f t="shared" si="3"/>
        <v>-1.0131446788069431E-2</v>
      </c>
    </row>
    <row r="31" spans="1:12" s="13" customFormat="1" ht="21" customHeight="1" x14ac:dyDescent="0.2">
      <c r="A31" s="16" t="s">
        <v>103</v>
      </c>
      <c r="B31" s="17">
        <v>600</v>
      </c>
      <c r="C31" s="7">
        <f>SUM(C32:C32)</f>
        <v>0</v>
      </c>
      <c r="D31" s="7">
        <f>SUM(D32:D32)</f>
        <v>0</v>
      </c>
      <c r="E31" s="4" t="e">
        <f t="shared" si="0"/>
        <v>#DIV/0!</v>
      </c>
      <c r="F31" s="4">
        <f>(D31/D7)</f>
        <v>0</v>
      </c>
      <c r="G31" s="7">
        <f>SUM(G32:G32)</f>
        <v>740.61</v>
      </c>
      <c r="H31" s="7">
        <f>SUM(H32:H32)</f>
        <v>740.59</v>
      </c>
      <c r="I31" s="4">
        <f t="shared" si="1"/>
        <v>0.99997299523365879</v>
      </c>
      <c r="J31" s="4">
        <f>(H31/H7)</f>
        <v>9.1376399351102821E-3</v>
      </c>
      <c r="K31" s="4">
        <f t="shared" si="2"/>
        <v>0</v>
      </c>
      <c r="L31" s="14" t="e">
        <f t="shared" si="3"/>
        <v>#DIV/0!</v>
      </c>
    </row>
    <row r="32" spans="1:12" s="13" customFormat="1" ht="21" customHeight="1" x14ac:dyDescent="0.2">
      <c r="A32" s="1" t="s">
        <v>104</v>
      </c>
      <c r="B32" s="2">
        <v>602</v>
      </c>
      <c r="C32" s="3"/>
      <c r="D32" s="3"/>
      <c r="E32" s="4" t="e">
        <f t="shared" si="0"/>
        <v>#DIV/0!</v>
      </c>
      <c r="F32" s="4">
        <f>(D32/D8)</f>
        <v>0</v>
      </c>
      <c r="G32" s="3">
        <v>740.61</v>
      </c>
      <c r="H32" s="3">
        <v>740.59</v>
      </c>
      <c r="I32" s="4">
        <f t="shared" si="1"/>
        <v>0.99997299523365879</v>
      </c>
      <c r="J32" s="4">
        <f>(H32/H8)</f>
        <v>0.37125283230735301</v>
      </c>
      <c r="K32" s="4">
        <f t="shared" si="2"/>
        <v>0</v>
      </c>
      <c r="L32" s="14" t="e">
        <f t="shared" si="3"/>
        <v>#DIV/0!</v>
      </c>
    </row>
    <row r="33" spans="1:12" s="13" customFormat="1" ht="21" customHeight="1" x14ac:dyDescent="0.2">
      <c r="A33" s="5" t="s">
        <v>62</v>
      </c>
      <c r="B33" s="6" t="s">
        <v>63</v>
      </c>
      <c r="C33" s="7">
        <f>SUM(C34:C38)</f>
        <v>429577.37</v>
      </c>
      <c r="D33" s="7">
        <f>SUM(D34:D38)</f>
        <v>428470.45999999996</v>
      </c>
      <c r="E33" s="8">
        <f t="shared" si="0"/>
        <v>0.99742325811995158</v>
      </c>
      <c r="F33" s="8">
        <f>(D33/D6)</f>
        <v>0.3489906774783314</v>
      </c>
      <c r="G33" s="7">
        <f>SUM(G34:G38)</f>
        <v>354586.16000000003</v>
      </c>
      <c r="H33" s="7">
        <f>SUM(H34:H38)</f>
        <v>350564.70000000007</v>
      </c>
      <c r="I33" s="8">
        <f t="shared" si="1"/>
        <v>0.98865872260778609</v>
      </c>
      <c r="J33" s="8">
        <f>(H33/H6)</f>
        <v>0.46374441929383742</v>
      </c>
      <c r="K33" s="8">
        <f t="shared" si="2"/>
        <v>1.2222293345565023</v>
      </c>
      <c r="L33" s="15">
        <f t="shared" si="3"/>
        <v>8.7645355121654944E-3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126867.78</v>
      </c>
      <c r="D34" s="3">
        <v>126791.87</v>
      </c>
      <c r="E34" s="4">
        <f t="shared" ref="E34:E53" si="4">(D34/C34)</f>
        <v>0.99940166053193324</v>
      </c>
      <c r="F34" s="4">
        <f>(D34/D6)</f>
        <v>0.10327241838339223</v>
      </c>
      <c r="G34" s="3">
        <v>110109.05</v>
      </c>
      <c r="H34" s="3">
        <v>109961.01</v>
      </c>
      <c r="I34" s="4">
        <f t="shared" ref="I34:I53" si="5">(H34/G34)</f>
        <v>0.99865551469202574</v>
      </c>
      <c r="J34" s="4">
        <f>(H34/H6)</f>
        <v>0.14546189256195458</v>
      </c>
      <c r="K34" s="4">
        <f t="shared" ref="K34:K53" si="6">(D34/H34)</f>
        <v>1.1530620717288791</v>
      </c>
      <c r="L34" s="14">
        <f t="shared" ref="L34:L53" si="7">(E34-I34)</f>
        <v>7.4614583990750827E-4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219871.54</v>
      </c>
      <c r="D35" s="3">
        <v>219225.33</v>
      </c>
      <c r="E35" s="4">
        <f t="shared" si="4"/>
        <v>0.99706096568932923</v>
      </c>
      <c r="F35" s="4">
        <f>(D35/D6)</f>
        <v>0.17855979251664345</v>
      </c>
      <c r="G35" s="3">
        <v>195436.42</v>
      </c>
      <c r="H35" s="3">
        <v>191742.39</v>
      </c>
      <c r="I35" s="4">
        <f t="shared" si="5"/>
        <v>0.98109855880495556</v>
      </c>
      <c r="J35" s="4">
        <f>(H35/H6)</f>
        <v>0.25364636914259331</v>
      </c>
      <c r="K35" s="4">
        <f t="shared" si="6"/>
        <v>1.1433326245698721</v>
      </c>
      <c r="L35" s="14">
        <f t="shared" si="7"/>
        <v>1.596240688437367E-2</v>
      </c>
    </row>
    <row r="36" spans="1:12" s="13" customFormat="1" ht="21" customHeight="1" x14ac:dyDescent="0.2">
      <c r="A36" s="1" t="s">
        <v>102</v>
      </c>
      <c r="B36" s="2">
        <v>703</v>
      </c>
      <c r="C36" s="3">
        <v>46615.42</v>
      </c>
      <c r="D36" s="3">
        <v>46615.37</v>
      </c>
      <c r="E36" s="4">
        <f t="shared" si="4"/>
        <v>0.99999892739355356</v>
      </c>
      <c r="F36" s="4">
        <f>(D36/D7)</f>
        <v>0.50310565307538491</v>
      </c>
      <c r="G36" s="3">
        <v>15671.11</v>
      </c>
      <c r="H36" s="3">
        <v>15669.34</v>
      </c>
      <c r="I36" s="4">
        <f t="shared" si="5"/>
        <v>0.99988705331019945</v>
      </c>
      <c r="J36" s="4">
        <f>(H36/H7)</f>
        <v>0.19333340571817195</v>
      </c>
      <c r="K36" s="4">
        <f t="shared" si="6"/>
        <v>2.9749415099806376</v>
      </c>
      <c r="L36" s="14">
        <f t="shared" si="7"/>
        <v>1.118740833541132E-4</v>
      </c>
    </row>
    <row r="37" spans="1:12" s="13" customFormat="1" ht="21" customHeight="1" x14ac:dyDescent="0.2">
      <c r="A37" s="1" t="s">
        <v>68</v>
      </c>
      <c r="B37" s="2" t="s">
        <v>69</v>
      </c>
      <c r="C37" s="3">
        <v>8518.89</v>
      </c>
      <c r="D37" s="3">
        <v>8518.89</v>
      </c>
      <c r="E37" s="4">
        <f t="shared" si="4"/>
        <v>1</v>
      </c>
      <c r="F37" s="4">
        <f>(D37/D6)</f>
        <v>6.9386654857452315E-3</v>
      </c>
      <c r="G37" s="3">
        <v>8216.4</v>
      </c>
      <c r="H37" s="3">
        <v>8216.4</v>
      </c>
      <c r="I37" s="4">
        <f t="shared" si="5"/>
        <v>1</v>
      </c>
      <c r="J37" s="4">
        <f>(H37/H6)</f>
        <v>1.0869062534493304E-2</v>
      </c>
      <c r="K37" s="4">
        <f t="shared" si="6"/>
        <v>1.0368153936030378</v>
      </c>
      <c r="L37" s="4">
        <f t="shared" si="7"/>
        <v>0</v>
      </c>
    </row>
    <row r="38" spans="1:12" s="13" customFormat="1" ht="21" customHeight="1" x14ac:dyDescent="0.2">
      <c r="A38" s="1" t="s">
        <v>70</v>
      </c>
      <c r="B38" s="2" t="s">
        <v>71</v>
      </c>
      <c r="C38" s="3">
        <v>27703.74</v>
      </c>
      <c r="D38" s="3">
        <v>27319</v>
      </c>
      <c r="E38" s="4">
        <f t="shared" si="4"/>
        <v>0.98611234439826534</v>
      </c>
      <c r="F38" s="4">
        <f>(D38/D6)</f>
        <v>2.2251420361698998E-2</v>
      </c>
      <c r="G38" s="3">
        <v>25153.18</v>
      </c>
      <c r="H38" s="3">
        <v>24975.56</v>
      </c>
      <c r="I38" s="4">
        <f t="shared" si="5"/>
        <v>0.99293846742240943</v>
      </c>
      <c r="J38" s="4">
        <f>(H38/H6)</f>
        <v>3.3038912841875961E-2</v>
      </c>
      <c r="K38" s="4">
        <f t="shared" si="6"/>
        <v>1.0938293275506135</v>
      </c>
      <c r="L38" s="14">
        <f t="shared" si="7"/>
        <v>-6.8261230241440929E-3</v>
      </c>
    </row>
    <row r="39" spans="1:12" s="13" customFormat="1" ht="21" customHeight="1" x14ac:dyDescent="0.2">
      <c r="A39" s="5" t="s">
        <v>72</v>
      </c>
      <c r="B39" s="6" t="s">
        <v>73</v>
      </c>
      <c r="C39" s="7">
        <f>SUM(C40:C42)</f>
        <v>82657.34</v>
      </c>
      <c r="D39" s="7">
        <f>SUM(D40:D42)</f>
        <v>82657.34</v>
      </c>
      <c r="E39" s="8">
        <f t="shared" si="4"/>
        <v>1</v>
      </c>
      <c r="F39" s="8">
        <f>(D39/D6)</f>
        <v>6.7324690446937188E-2</v>
      </c>
      <c r="G39" s="7">
        <f>SUM(G40:G42)</f>
        <v>79767.149999999994</v>
      </c>
      <c r="H39" s="7">
        <f>SUM(H40:H42)</f>
        <v>79766.009999999995</v>
      </c>
      <c r="I39" s="8">
        <f t="shared" si="5"/>
        <v>0.9999857084025191</v>
      </c>
      <c r="J39" s="8">
        <f>(H39/H6)</f>
        <v>0.1055184449171192</v>
      </c>
      <c r="K39" s="8">
        <f t="shared" si="6"/>
        <v>1.0362476448301727</v>
      </c>
      <c r="L39" s="15">
        <f t="shared" si="7"/>
        <v>1.42915974808977E-5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57943.26</v>
      </c>
      <c r="D40" s="3">
        <v>57943.26</v>
      </c>
      <c r="E40" s="4">
        <f t="shared" si="4"/>
        <v>1</v>
      </c>
      <c r="F40" s="4">
        <f>(D40/D6)</f>
        <v>4.7194986470486443E-2</v>
      </c>
      <c r="G40" s="3">
        <v>55080.6</v>
      </c>
      <c r="H40" s="3">
        <v>55080.6</v>
      </c>
      <c r="I40" s="4">
        <f t="shared" si="5"/>
        <v>1</v>
      </c>
      <c r="J40" s="4">
        <f>(H40/H6)</f>
        <v>7.2863356924859055E-2</v>
      </c>
      <c r="K40" s="4">
        <f t="shared" si="6"/>
        <v>1.0519722007385541</v>
      </c>
      <c r="L40" s="14">
        <f t="shared" si="7"/>
        <v>0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233.56</v>
      </c>
      <c r="D41" s="3">
        <v>233.56</v>
      </c>
      <c r="E41" s="4">
        <f t="shared" si="4"/>
        <v>1</v>
      </c>
      <c r="F41" s="4">
        <f>(D41/D6)</f>
        <v>1.9023543100693356E-4</v>
      </c>
      <c r="G41" s="3">
        <v>304.99</v>
      </c>
      <c r="H41" s="3">
        <v>304.99</v>
      </c>
      <c r="I41" s="4">
        <f t="shared" si="5"/>
        <v>1</v>
      </c>
      <c r="J41" s="4">
        <f>(H41/H6)</f>
        <v>4.034559396323345E-4</v>
      </c>
      <c r="K41" s="4">
        <f t="shared" si="6"/>
        <v>0.76579559985573298</v>
      </c>
      <c r="L41" s="14">
        <f t="shared" si="7"/>
        <v>0</v>
      </c>
    </row>
    <row r="42" spans="1:12" s="13" customFormat="1" ht="21" customHeight="1" x14ac:dyDescent="0.2">
      <c r="A42" s="1" t="s">
        <v>78</v>
      </c>
      <c r="B42" s="2" t="s">
        <v>79</v>
      </c>
      <c r="C42" s="3">
        <v>24480.52</v>
      </c>
      <c r="D42" s="3">
        <v>24480.52</v>
      </c>
      <c r="E42" s="4">
        <f t="shared" si="4"/>
        <v>1</v>
      </c>
      <c r="F42" s="4">
        <f>(D42/D6)</f>
        <v>1.9939468545443814E-2</v>
      </c>
      <c r="G42" s="3">
        <v>24381.56</v>
      </c>
      <c r="H42" s="3">
        <v>24380.42</v>
      </c>
      <c r="I42" s="4">
        <f t="shared" si="5"/>
        <v>0.99995324335276314</v>
      </c>
      <c r="J42" s="4">
        <f>(H42/H6)</f>
        <v>3.2251632052627821E-2</v>
      </c>
      <c r="K42" s="4">
        <f t="shared" si="6"/>
        <v>1.0041057537154816</v>
      </c>
      <c r="L42" s="14">
        <f t="shared" si="7"/>
        <v>4.6756647236856352E-5</v>
      </c>
    </row>
    <row r="43" spans="1:12" s="13" customFormat="1" ht="21" customHeight="1" x14ac:dyDescent="0.2">
      <c r="A43" s="5" t="s">
        <v>80</v>
      </c>
      <c r="B43" s="6" t="s">
        <v>81</v>
      </c>
      <c r="C43" s="7">
        <f>SUM(C44:C47)</f>
        <v>34176.560000000005</v>
      </c>
      <c r="D43" s="7">
        <f>SUM(D44:D47)</f>
        <v>33320.800000000003</v>
      </c>
      <c r="E43" s="8">
        <f t="shared" si="4"/>
        <v>0.97496061628203656</v>
      </c>
      <c r="F43" s="8">
        <f>(D43/D6)</f>
        <v>2.7139907302174315E-2</v>
      </c>
      <c r="G43" s="7">
        <f>SUM(G44:G47)</f>
        <v>21594.480000000003</v>
      </c>
      <c r="H43" s="7">
        <f>SUM(H44:H47)</f>
        <v>18897.089999999997</v>
      </c>
      <c r="I43" s="8">
        <f t="shared" si="5"/>
        <v>0.87508891161074465</v>
      </c>
      <c r="J43" s="8">
        <f>(H43/H6)</f>
        <v>2.4998010434003706E-2</v>
      </c>
      <c r="K43" s="8">
        <f t="shared" si="6"/>
        <v>1.7632767796523172</v>
      </c>
      <c r="L43" s="8">
        <f t="shared" si="7"/>
        <v>9.9871704671291917E-2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5320.79</v>
      </c>
      <c r="D44" s="3">
        <v>4747.45</v>
      </c>
      <c r="E44" s="4">
        <f t="shared" si="4"/>
        <v>0.89224532447249372</v>
      </c>
      <c r="F44" s="4">
        <f>(D44/D6)</f>
        <v>3.8668145099069479E-3</v>
      </c>
      <c r="G44" s="3">
        <v>7212.2</v>
      </c>
      <c r="H44" s="3">
        <v>4931.42</v>
      </c>
      <c r="I44" s="4">
        <f t="shared" si="5"/>
        <v>0.68376084967139017</v>
      </c>
      <c r="J44" s="4">
        <f>(H44/H6)</f>
        <v>6.5235276232718676E-3</v>
      </c>
      <c r="K44" s="4">
        <f t="shared" si="6"/>
        <v>0.96269431522766258</v>
      </c>
      <c r="L44" s="4">
        <f t="shared" si="7"/>
        <v>0.20848447480110355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4226.3599999999997</v>
      </c>
      <c r="D45" s="3">
        <v>3947.1</v>
      </c>
      <c r="E45" s="4">
        <f t="shared" si="4"/>
        <v>0.93392422794082852</v>
      </c>
      <c r="F45" s="4">
        <f>(D45/D6)</f>
        <v>3.2149266557949456E-3</v>
      </c>
      <c r="G45" s="3">
        <v>569.30999999999995</v>
      </c>
      <c r="H45" s="3">
        <v>500.43</v>
      </c>
      <c r="I45" s="4">
        <f t="shared" si="5"/>
        <v>0.87901143489487288</v>
      </c>
      <c r="J45" s="4">
        <f>(H45/H6)</f>
        <v>6.6199369117088804E-4</v>
      </c>
      <c r="K45" s="4">
        <f t="shared" si="6"/>
        <v>7.8874168215334812</v>
      </c>
      <c r="L45" s="4">
        <f t="shared" si="7"/>
        <v>5.4912793045955643E-2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24183.61</v>
      </c>
      <c r="D46" s="3">
        <v>24180.45</v>
      </c>
      <c r="E46" s="4">
        <f t="shared" si="4"/>
        <v>0.99986933299040137</v>
      </c>
      <c r="F46" s="4">
        <f>(D46/D6)</f>
        <v>1.9695060488489496E-2</v>
      </c>
      <c r="G46" s="3">
        <v>13180.07</v>
      </c>
      <c r="H46" s="3">
        <v>12858.64</v>
      </c>
      <c r="I46" s="4">
        <f t="shared" si="5"/>
        <v>0.97561242087485123</v>
      </c>
      <c r="J46" s="4">
        <f>(H46/H6)</f>
        <v>1.7010048472388999E-2</v>
      </c>
      <c r="K46" s="4">
        <f t="shared" si="6"/>
        <v>1.8804826949039712</v>
      </c>
      <c r="L46" s="14">
        <f t="shared" si="7"/>
        <v>2.4256912115550144E-2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445.8</v>
      </c>
      <c r="D47" s="3">
        <v>445.8</v>
      </c>
      <c r="E47" s="4">
        <f t="shared" si="4"/>
        <v>1</v>
      </c>
      <c r="F47" s="4">
        <f>(D47/D6)</f>
        <v>3.6310564798292081E-4</v>
      </c>
      <c r="G47" s="3">
        <v>632.9</v>
      </c>
      <c r="H47" s="3">
        <v>606.6</v>
      </c>
      <c r="I47" s="4">
        <f t="shared" si="5"/>
        <v>0.95844525201453634</v>
      </c>
      <c r="J47" s="4">
        <f>(H47/H6)</f>
        <v>8.0244064717195358E-4</v>
      </c>
      <c r="K47" s="4">
        <f t="shared" si="6"/>
        <v>0.73491592482690404</v>
      </c>
      <c r="L47" s="14">
        <f t="shared" si="7"/>
        <v>4.1554747985463658E-2</v>
      </c>
    </row>
    <row r="48" spans="1:12" s="13" customFormat="1" ht="21" customHeight="1" x14ac:dyDescent="0.2">
      <c r="A48" s="5" t="s">
        <v>90</v>
      </c>
      <c r="B48" s="6" t="s">
        <v>91</v>
      </c>
      <c r="C48" s="7">
        <f>SUM(C49:C49)</f>
        <v>3043.48</v>
      </c>
      <c r="D48" s="7">
        <f>SUM(D49:D49)</f>
        <v>3037.73</v>
      </c>
      <c r="E48" s="8">
        <f t="shared" si="4"/>
        <v>0.99811071536530549</v>
      </c>
      <c r="F48" s="8">
        <f>(D48/D6)</f>
        <v>2.4742416331250739E-3</v>
      </c>
      <c r="G48" s="7">
        <f>SUM(G49:G49)</f>
        <v>2765.6</v>
      </c>
      <c r="H48" s="7">
        <f>SUM(H49:H49)</f>
        <v>2753.23</v>
      </c>
      <c r="I48" s="8">
        <f t="shared" si="5"/>
        <v>0.99552719120624822</v>
      </c>
      <c r="J48" s="8">
        <f>(H48/H6)</f>
        <v>3.6421095664576947E-3</v>
      </c>
      <c r="K48" s="8">
        <f t="shared" si="6"/>
        <v>1.1033331759424385</v>
      </c>
      <c r="L48" s="15">
        <f t="shared" si="7"/>
        <v>2.5835241590572711E-3</v>
      </c>
    </row>
    <row r="49" spans="1:12" s="13" customFormat="1" ht="21" customHeight="1" x14ac:dyDescent="0.2">
      <c r="A49" s="1" t="s">
        <v>92</v>
      </c>
      <c r="B49" s="2" t="s">
        <v>93</v>
      </c>
      <c r="C49" s="3">
        <v>3043.48</v>
      </c>
      <c r="D49" s="3">
        <v>3037.73</v>
      </c>
      <c r="E49" s="4">
        <f t="shared" si="4"/>
        <v>0.99811071536530549</v>
      </c>
      <c r="F49" s="4">
        <f>(D49/D6)</f>
        <v>2.4742416331250739E-3</v>
      </c>
      <c r="G49" s="3">
        <v>2765.6</v>
      </c>
      <c r="H49" s="3">
        <v>2753.23</v>
      </c>
      <c r="I49" s="4">
        <f t="shared" si="5"/>
        <v>0.99552719120624822</v>
      </c>
      <c r="J49" s="4">
        <f>(H49/H6)</f>
        <v>3.6421095664576947E-3</v>
      </c>
      <c r="K49" s="4">
        <f t="shared" si="6"/>
        <v>1.1033331759424385</v>
      </c>
      <c r="L49" s="4">
        <f t="shared" si="7"/>
        <v>2.5835241590572711E-3</v>
      </c>
    </row>
    <row r="50" spans="1:12" s="13" customFormat="1" ht="21" customHeight="1" x14ac:dyDescent="0.2">
      <c r="A50" s="5" t="s">
        <v>94</v>
      </c>
      <c r="B50" s="6" t="s">
        <v>95</v>
      </c>
      <c r="C50" s="7">
        <f>SUM(C51:C51)</f>
        <v>2565.3200000000002</v>
      </c>
      <c r="D50" s="7">
        <f>SUM(D51:D51)</f>
        <v>2565.3200000000002</v>
      </c>
      <c r="E50" s="8">
        <f t="shared" si="4"/>
        <v>1</v>
      </c>
      <c r="F50" s="8">
        <f>(D50/D6)</f>
        <v>2.0894620477423654E-3</v>
      </c>
      <c r="G50" s="7">
        <f>SUM(G51:G51)</f>
        <v>3159.27</v>
      </c>
      <c r="H50" s="7">
        <f>SUM(H51:H51)</f>
        <v>3159.27</v>
      </c>
      <c r="I50" s="8">
        <f t="shared" si="5"/>
        <v>1</v>
      </c>
      <c r="J50" s="8">
        <f>(H50/H6)</f>
        <v>4.1792394714654426E-3</v>
      </c>
      <c r="K50" s="8">
        <f t="shared" si="6"/>
        <v>0.81199770833135509</v>
      </c>
      <c r="L50" s="15">
        <f t="shared" si="7"/>
        <v>0</v>
      </c>
    </row>
    <row r="51" spans="1:12" s="13" customFormat="1" ht="21" customHeight="1" x14ac:dyDescent="0.2">
      <c r="A51" s="1" t="s">
        <v>96</v>
      </c>
      <c r="B51" s="2" t="s">
        <v>97</v>
      </c>
      <c r="C51" s="3">
        <v>2565.3200000000002</v>
      </c>
      <c r="D51" s="3">
        <v>2565.3200000000002</v>
      </c>
      <c r="E51" s="4">
        <f t="shared" si="4"/>
        <v>1</v>
      </c>
      <c r="F51" s="4">
        <f>(D51/D6)</f>
        <v>2.0894620477423654E-3</v>
      </c>
      <c r="G51" s="3">
        <v>3159.27</v>
      </c>
      <c r="H51" s="3">
        <v>3159.27</v>
      </c>
      <c r="I51" s="4">
        <f t="shared" si="5"/>
        <v>1</v>
      </c>
      <c r="J51" s="4">
        <f>(H51/H6)</f>
        <v>4.1792394714654426E-3</v>
      </c>
      <c r="K51" s="4">
        <f t="shared" si="6"/>
        <v>0.81199770833135509</v>
      </c>
      <c r="L51" s="4">
        <f t="shared" si="7"/>
        <v>0</v>
      </c>
    </row>
    <row r="52" spans="1:12" s="13" customFormat="1" ht="41.1" customHeight="1" x14ac:dyDescent="0.2">
      <c r="A52" s="5" t="s">
        <v>98</v>
      </c>
      <c r="B52" s="6" t="s">
        <v>99</v>
      </c>
      <c r="C52" s="7">
        <f>SUM(C53:C53)</f>
        <v>4.8</v>
      </c>
      <c r="D52" s="7">
        <f>SUM(D53:D53)</f>
        <v>4.2</v>
      </c>
      <c r="E52" s="8">
        <f t="shared" si="4"/>
        <v>0.87500000000000011</v>
      </c>
      <c r="F52" s="8">
        <f>(D52/D6)</f>
        <v>3.4209145839575311E-6</v>
      </c>
      <c r="G52" s="7">
        <f>SUM(G53:G53)</f>
        <v>8</v>
      </c>
      <c r="H52" s="7">
        <f>SUM(H53:H53)</f>
        <v>6.68</v>
      </c>
      <c r="I52" s="8">
        <f t="shared" si="5"/>
        <v>0.83499999999999996</v>
      </c>
      <c r="J52" s="8">
        <f>(H52/H6)</f>
        <v>8.8366362069051255E-6</v>
      </c>
      <c r="K52" s="8">
        <f t="shared" si="6"/>
        <v>0.62874251497005995</v>
      </c>
      <c r="L52" s="8">
        <f t="shared" si="7"/>
        <v>4.0000000000000147E-2</v>
      </c>
    </row>
    <row r="53" spans="1:12" s="13" customFormat="1" ht="21" customHeight="1" x14ac:dyDescent="0.2">
      <c r="A53" s="1" t="s">
        <v>100</v>
      </c>
      <c r="B53" s="2" t="s">
        <v>101</v>
      </c>
      <c r="C53" s="3">
        <v>4.8</v>
      </c>
      <c r="D53" s="3">
        <v>4.2</v>
      </c>
      <c r="E53" s="4">
        <f t="shared" si="4"/>
        <v>0.87500000000000011</v>
      </c>
      <c r="F53" s="4">
        <f>(D53/D6)</f>
        <v>3.4209145839575311E-6</v>
      </c>
      <c r="G53" s="3">
        <v>8</v>
      </c>
      <c r="H53" s="3">
        <v>6.68</v>
      </c>
      <c r="I53" s="4">
        <f t="shared" si="5"/>
        <v>0.83499999999999996</v>
      </c>
      <c r="J53" s="4">
        <f>(H53/H6)</f>
        <v>8.8366362069051255E-6</v>
      </c>
      <c r="K53" s="4">
        <f t="shared" si="6"/>
        <v>0.62874251497005995</v>
      </c>
      <c r="L53" s="4">
        <f t="shared" si="7"/>
        <v>4.0000000000000147E-2</v>
      </c>
    </row>
  </sheetData>
  <mergeCells count="17"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2022-01-14T12:33:24Z</cp:lastPrinted>
  <dcterms:created xsi:type="dcterms:W3CDTF">2017-03-10T06:35:34Z</dcterms:created>
  <dcterms:modified xsi:type="dcterms:W3CDTF">2023-01-23T12:18:54Z</dcterms:modified>
</cp:coreProperties>
</file>