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но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L36" i="1"/>
  <c r="L35" i="1"/>
  <c r="J36" i="1"/>
  <c r="I36" i="1"/>
  <c r="H31" i="1"/>
  <c r="G31" i="1"/>
  <c r="I31" i="1" s="1"/>
  <c r="D31" i="1"/>
  <c r="C31" i="1"/>
  <c r="K50" i="1"/>
  <c r="J50" i="1"/>
  <c r="I50" i="1"/>
  <c r="E50" i="1"/>
  <c r="L50" i="1" s="1"/>
  <c r="H48" i="1"/>
  <c r="G48" i="1"/>
  <c r="D48" i="1"/>
  <c r="C48" i="1"/>
  <c r="K32" i="1"/>
  <c r="K31" i="1"/>
  <c r="J32" i="1"/>
  <c r="J31" i="1"/>
  <c r="I32" i="1"/>
  <c r="F32" i="1"/>
  <c r="E32" i="1"/>
  <c r="L32" i="1" s="1"/>
  <c r="E31" i="1" l="1"/>
  <c r="L31" i="1" s="1"/>
  <c r="K36" i="1"/>
  <c r="E36" i="1"/>
  <c r="H53" i="1"/>
  <c r="H51" i="1"/>
  <c r="H43" i="1"/>
  <c r="H39" i="1"/>
  <c r="H33" i="1"/>
  <c r="H26" i="1"/>
  <c r="H20" i="1"/>
  <c r="H17" i="1"/>
  <c r="H15" i="1"/>
  <c r="H7" i="1"/>
  <c r="G53" i="1"/>
  <c r="G51" i="1"/>
  <c r="G43" i="1"/>
  <c r="G39" i="1"/>
  <c r="G33" i="1"/>
  <c r="G26" i="1"/>
  <c r="G20" i="1"/>
  <c r="G17" i="1"/>
  <c r="G15" i="1"/>
  <c r="G7" i="1"/>
  <c r="D53" i="1"/>
  <c r="D51" i="1"/>
  <c r="D43" i="1"/>
  <c r="D39" i="1"/>
  <c r="D33" i="1"/>
  <c r="D26" i="1"/>
  <c r="D20" i="1"/>
  <c r="D17" i="1"/>
  <c r="D15" i="1"/>
  <c r="D7" i="1"/>
  <c r="C53" i="1"/>
  <c r="C51" i="1"/>
  <c r="C43" i="1"/>
  <c r="C39" i="1"/>
  <c r="C33" i="1"/>
  <c r="C26" i="1"/>
  <c r="C20" i="1"/>
  <c r="C17" i="1"/>
  <c r="C15" i="1"/>
  <c r="C7" i="1"/>
  <c r="E54" i="1"/>
  <c r="E52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4" i="1"/>
  <c r="I52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4" i="1"/>
  <c r="K52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F31" i="1" l="1"/>
  <c r="F50" i="1"/>
  <c r="F27" i="1"/>
  <c r="J53" i="1"/>
  <c r="L9" i="1"/>
  <c r="L11" i="1"/>
  <c r="L21" i="1"/>
  <c r="L29" i="1"/>
  <c r="K53" i="1"/>
  <c r="L24" i="1"/>
  <c r="L42" i="1"/>
  <c r="L16" i="1"/>
  <c r="L38" i="1"/>
  <c r="L28" i="1"/>
  <c r="L41" i="1"/>
  <c r="L46" i="1"/>
  <c r="L54" i="1"/>
  <c r="L19" i="1"/>
  <c r="L13" i="1"/>
  <c r="L14" i="1"/>
  <c r="L10" i="1"/>
  <c r="L47" i="1"/>
  <c r="L52" i="1"/>
  <c r="L49" i="1"/>
  <c r="L45" i="1"/>
  <c r="L44" i="1"/>
  <c r="L40" i="1"/>
  <c r="L37" i="1"/>
  <c r="L34" i="1"/>
  <c r="L30" i="1"/>
  <c r="L27" i="1"/>
  <c r="L25" i="1"/>
  <c r="L23" i="1"/>
  <c r="E53" i="1"/>
  <c r="K15" i="1"/>
  <c r="K7" i="1"/>
  <c r="E26" i="1"/>
  <c r="E15" i="1"/>
  <c r="I53" i="1"/>
  <c r="I51" i="1"/>
  <c r="K51" i="1"/>
  <c r="E51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1" i="1"/>
  <c r="J37" i="1"/>
  <c r="J24" i="1"/>
  <c r="J49" i="1"/>
  <c r="J52" i="1"/>
  <c r="J39" i="1"/>
  <c r="J44" i="1"/>
  <c r="J54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3" i="1"/>
  <c r="F21" i="1"/>
  <c r="F44" i="1"/>
  <c r="F14" i="1"/>
  <c r="F34" i="1"/>
  <c r="F45" i="1"/>
  <c r="F52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4" i="1"/>
  <c r="F37" i="1"/>
  <c r="F8" i="1"/>
  <c r="F51" i="1"/>
  <c r="E6" i="1"/>
  <c r="F47" i="1"/>
  <c r="F28" i="1"/>
  <c r="F17" i="1"/>
  <c r="F53" i="1"/>
  <c r="F35" i="1"/>
  <c r="F20" i="1"/>
  <c r="F7" i="1"/>
  <c r="F41" i="1"/>
  <c r="F22" i="1"/>
  <c r="F12" i="1"/>
  <c r="F38" i="1"/>
  <c r="F23" i="1"/>
  <c r="L26" i="1"/>
  <c r="L51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<sst xmlns="http://schemas.openxmlformats.org/spreadsheetml/2006/main" count="110" uniqueCount="110">
  <si>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</si>
  <si>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</si>
  <si>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</si>
  <si>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</si>
  <si>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</si>
  <si>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</si>
  <si>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</si>
  <si>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</si>
  <si>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</si>
  <si>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</si>
  <si>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</si>
  <si>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</si>
  <si>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</si>
  <si>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</si>
  <si>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</si>
  <si>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</si>
  <si>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</si>
  <si>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</si>
  <si>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</si>
  <si>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</si>
  <si>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</si>
  <si>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</si>
  <si>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</si>
  <si>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</si>
  <si>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</si>
  <si>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</si>
  <si>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</si>
  <si>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</si>
  <si>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</si>
  <si>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</si>
  <si>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</si>
  <si>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</si>
  <si>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</si>
  <si>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</si>
  <si>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</si>
  <si>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</si>
  <si>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</si>
  <si>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</si>
  <si>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</si>
  <si>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</si>
  <si>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</si>
  <si>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</si>
  <si>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</si>
  <si>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</si>
  <si>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</si>
  <si>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</si>
  <si>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</si>
  <si>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</si>
  <si>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</si>
  <si>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</si>
  <si>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</si>
  <si>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</si>
  <si>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</si>
  <si>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</si>
  <si>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</si>
  <si>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</si>
  <si>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</si>
  <si>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</si>
  <si>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</si>
  <si>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</si>
  <si>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</si>
  <si>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</si>
  <si>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</si>
  <si>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</si>
  <si>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</si>
  <si>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</si>
  <si>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</si>
  <si>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</si>
  <si>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</si>
  <si>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</si>
  <si>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</si>
  <si>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</si>
  <si>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</si>
  <si>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</si>
  <si>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</si>
  <si>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</si>
  <si>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</si>
  <si>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</si>
  <si>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</si>
  <si>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</si>
  <si>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</si>
  <si>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</si>
  <si>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</si>
  <si>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</si>
  <si>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</si>
  <si>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</si>
  <si>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</si>
  <si>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</si>
  <si>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</si>
  <si>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</si>
  <si>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</si>
  <si>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</si>
  <si>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</si>
  <si>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</si>
  <si>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</si>
  <si>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</si>
  <si>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</si>
  <si>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</si>
  <si>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</si>
  <si>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</si>
  <si>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</si>
  <si>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</si>
  <si>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</si>
  <si>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</t>
  </si>
  <si>
    <t>Информация об исполнении за январь-ноябрь месяц 2024 года, 2023 года в разрезе разделов, подразделов классификации расходов</t>
  </si>
  <si>
    <t>за январь-ноябрь месяц 2024 года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</si>
  <si>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</si>
  <si>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</si>
  <si>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</si>
  <si>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11  03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</si>
</sst>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H6" sqref="H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ht="21.75" customHeight="1" x14ac:dyDescent="0.2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105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(C7+C15+C17+C20+C26+C33+C39+C43+C48+C53+C51+C31)</f>
        <v>1161283.3199999998</v>
      </c>
      <c r="D6" s="3">
        <f>(D7+D15+D17+D20+D26+D33+D39+D43+D48+D53+D51+D31)</f>
        <v>971269.17999999993</v>
      </c>
      <c r="E6" s="4">
        <f t="shared" ref="E6:E33" si="0">(D6/C6)</f>
        <v>0.83637572612340638</v>
      </c>
      <c r="F6" s="4">
        <v>1</v>
      </c>
      <c r="G6" s="3">
        <f>(G7+G15+G17+G20+G26+G33+G39+G43+G48+G53+G51+G31)</f>
        <v>1098413.6200000001</v>
      </c>
      <c r="H6" s="3">
        <f>(H7+H15+H17+H20+H26+H33+H39+H43+H48+H53+H51+H31)</f>
        <v>988119.44</v>
      </c>
      <c r="I6" s="4">
        <f t="shared" ref="I6:I33" si="1">(H6/G6)</f>
        <v>0.89958775274472635</v>
      </c>
      <c r="J6" s="4">
        <v>1</v>
      </c>
      <c r="K6" s="4">
        <f t="shared" ref="K6:K33" si="2">(D6/H6)</f>
        <v>0.98294714250333948</v>
      </c>
      <c r="L6" s="14">
        <f t="shared" ref="L6:L33" si="3">(E6-I6)</f>
        <v>-6.3212026621319972E-2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127171.09</v>
      </c>
      <c r="D7" s="7">
        <f>SUM(D8:D14)</f>
        <v>103964.5</v>
      </c>
      <c r="E7" s="8">
        <f t="shared" si="0"/>
        <v>0.81751677995368288</v>
      </c>
      <c r="F7" s="8">
        <f>(D7/D6)</f>
        <v>0.10703984244614867</v>
      </c>
      <c r="G7" s="7">
        <f>SUM(G8:G14)</f>
        <v>107479.25</v>
      </c>
      <c r="H7" s="7">
        <f>SUM(H8:H14)</f>
        <v>85393.650000000009</v>
      </c>
      <c r="I7" s="8">
        <f t="shared" si="1"/>
        <v>0.79451289434937444</v>
      </c>
      <c r="J7" s="8">
        <f>(H7/H6)</f>
        <v>8.6420372419755268E-2</v>
      </c>
      <c r="K7" s="8">
        <f t="shared" si="2"/>
        <v>1.2174734304014407</v>
      </c>
      <c r="L7" s="15">
        <f t="shared" si="3"/>
        <v>2.3003885604308438E-2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2994.13</v>
      </c>
      <c r="D8" s="3">
        <v>2812.23</v>
      </c>
      <c r="E8" s="4">
        <f t="shared" si="0"/>
        <v>0.93924779485192689</v>
      </c>
      <c r="F8" s="4">
        <f>(D8/D6)</f>
        <v>2.895417725496036E-3</v>
      </c>
      <c r="G8" s="3">
        <v>2377.85</v>
      </c>
      <c r="H8" s="3">
        <v>2197.92</v>
      </c>
      <c r="I8" s="4">
        <f t="shared" si="1"/>
        <v>0.9243308030363564</v>
      </c>
      <c r="J8" s="4">
        <f>(H8/H6)</f>
        <v>2.2243464818382688E-3</v>
      </c>
      <c r="K8" s="4">
        <f t="shared" si="2"/>
        <v>1.2794960690107009</v>
      </c>
      <c r="L8" s="14">
        <f t="shared" si="3"/>
        <v>1.4916991815570491E-2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1585.66</v>
      </c>
      <c r="E9" s="4">
        <f t="shared" si="0"/>
        <v>0.74827049219008079</v>
      </c>
      <c r="F9" s="4">
        <f>(D9/D6)</f>
        <v>1.6325649291167668E-3</v>
      </c>
      <c r="G9" s="3">
        <v>2069.6</v>
      </c>
      <c r="H9" s="3">
        <v>1459.7</v>
      </c>
      <c r="I9" s="4">
        <f t="shared" si="1"/>
        <v>0.70530537301894092</v>
      </c>
      <c r="J9" s="4">
        <f>(H9/H6)</f>
        <v>1.4772505639601627E-3</v>
      </c>
      <c r="K9" s="4">
        <f t="shared" si="2"/>
        <v>1.0862917037747482</v>
      </c>
      <c r="L9" s="14">
        <f t="shared" si="3"/>
        <v>4.2965119171139876E-2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54923.51</v>
      </c>
      <c r="D10" s="3">
        <v>46512.9</v>
      </c>
      <c r="E10" s="4">
        <f t="shared" si="0"/>
        <v>0.84686685173616905</v>
      </c>
      <c r="F10" s="4">
        <f>(D10/D6)</f>
        <v>4.7888784034102683E-2</v>
      </c>
      <c r="G10" s="3">
        <v>51154.86</v>
      </c>
      <c r="H10" s="3">
        <v>41203.06</v>
      </c>
      <c r="I10" s="4">
        <f t="shared" si="1"/>
        <v>0.80545738958136137</v>
      </c>
      <c r="J10" s="4">
        <f>(H10/H6)</f>
        <v>4.1698461068633563E-2</v>
      </c>
      <c r="K10" s="4">
        <f t="shared" si="2"/>
        <v>1.1288700402348759</v>
      </c>
      <c r="L10" s="14">
        <f t="shared" si="3"/>
        <v>4.1409462154807675E-2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>
        <v>7.7</v>
      </c>
      <c r="E11" s="4">
        <f t="shared" si="0"/>
        <v>1</v>
      </c>
      <c r="F11" s="4">
        <f>(D11/D6)</f>
        <v>7.927771372298666E-6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15567.42</v>
      </c>
      <c r="D12" s="3">
        <v>14465.37</v>
      </c>
      <c r="E12" s="4">
        <f t="shared" si="0"/>
        <v>0.92920792270010066</v>
      </c>
      <c r="F12" s="4">
        <f>(D12/D6)</f>
        <v>1.489326573710493E-2</v>
      </c>
      <c r="G12" s="3">
        <v>11424.28</v>
      </c>
      <c r="H12" s="3">
        <v>10436.200000000001</v>
      </c>
      <c r="I12" s="4">
        <f t="shared" si="1"/>
        <v>0.9135105232014622</v>
      </c>
      <c r="J12" s="4">
        <f>(H12/H6)</f>
        <v>1.0561678656985032E-2</v>
      </c>
      <c r="K12" s="4">
        <f t="shared" si="2"/>
        <v>1.3860763496291753</v>
      </c>
      <c r="L12" s="14">
        <f t="shared" si="3"/>
        <v>1.5697399498638465E-2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445.4</v>
      </c>
      <c r="D13" s="3"/>
      <c r="E13" s="4">
        <f t="shared" si="0"/>
        <v>0</v>
      </c>
      <c r="F13" s="4">
        <f>(D13/D6)</f>
        <v>0</v>
      </c>
      <c r="G13" s="3">
        <v>683.04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51113.83</v>
      </c>
      <c r="D14" s="3">
        <v>38580.639999999999</v>
      </c>
      <c r="E14" s="4">
        <f t="shared" si="0"/>
        <v>0.7547984566994882</v>
      </c>
      <c r="F14" s="4">
        <f>(D14/D6)</f>
        <v>3.9721882248955953E-2</v>
      </c>
      <c r="G14" s="3">
        <v>39767.519999999997</v>
      </c>
      <c r="H14" s="3">
        <v>30096.77</v>
      </c>
      <c r="I14" s="4">
        <f t="shared" si="1"/>
        <v>0.75681787549236168</v>
      </c>
      <c r="J14" s="4">
        <f>(H14/H6)</f>
        <v>3.0458635648338225E-2</v>
      </c>
      <c r="K14" s="4">
        <f t="shared" si="2"/>
        <v>1.2818863951181472</v>
      </c>
      <c r="L14" s="14">
        <f t="shared" si="3"/>
        <v>-2.0194187928734841E-3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713.6</v>
      </c>
      <c r="D15" s="7">
        <f>SUM(D16:D16)</f>
        <v>611.41</v>
      </c>
      <c r="E15" s="8">
        <f t="shared" si="0"/>
        <v>0.85679652466367706</v>
      </c>
      <c r="F15" s="8">
        <f>(D15/D6)</f>
        <v>6.2949593438144514E-4</v>
      </c>
      <c r="G15" s="7">
        <f>SUM(G16:G16)</f>
        <v>596.20000000000005</v>
      </c>
      <c r="H15" s="7">
        <f>SUM(H16:H16)</f>
        <v>459.98</v>
      </c>
      <c r="I15" s="8">
        <f t="shared" si="1"/>
        <v>0.77151962428715193</v>
      </c>
      <c r="J15" s="8">
        <f>(H15/H6)</f>
        <v>4.6551052573158569E-4</v>
      </c>
      <c r="K15" s="8">
        <f t="shared" si="2"/>
        <v>1.3292099656506804</v>
      </c>
      <c r="L15" s="8">
        <f t="shared" si="3"/>
        <v>8.5276900376525133E-2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713.6</v>
      </c>
      <c r="D16" s="3">
        <v>611.41</v>
      </c>
      <c r="E16" s="4">
        <f t="shared" si="0"/>
        <v>0.85679652466367706</v>
      </c>
      <c r="F16" s="4">
        <f>(D16/D6)</f>
        <v>6.2949593438144514E-4</v>
      </c>
      <c r="G16" s="3">
        <v>596.20000000000005</v>
      </c>
      <c r="H16" s="3">
        <v>459.98</v>
      </c>
      <c r="I16" s="4">
        <f t="shared" si="1"/>
        <v>0.77151962428715193</v>
      </c>
      <c r="J16" s="4">
        <f>(H16/H6)</f>
        <v>4.6551052573158569E-4</v>
      </c>
      <c r="K16" s="4">
        <f t="shared" si="2"/>
        <v>1.3292099656506804</v>
      </c>
      <c r="L16" s="4">
        <f t="shared" si="3"/>
        <v>8.5276900376525133E-2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23528.230000000003</v>
      </c>
      <c r="D17" s="7">
        <f>SUM(D18:D19)</f>
        <v>18981.47</v>
      </c>
      <c r="E17" s="8">
        <f t="shared" si="0"/>
        <v>0.80675299416913204</v>
      </c>
      <c r="F17" s="8">
        <f>(D17/D6)</f>
        <v>1.9542955125992984E-2</v>
      </c>
      <c r="G17" s="7">
        <f>SUM(G18:G19)</f>
        <v>18803.61</v>
      </c>
      <c r="H17" s="7">
        <f>SUM(H18:H19)</f>
        <v>15889.34</v>
      </c>
      <c r="I17" s="8">
        <f t="shared" si="1"/>
        <v>0.84501539863887831</v>
      </c>
      <c r="J17" s="8">
        <f>(H17/H6)</f>
        <v>1.6080383966537489E-2</v>
      </c>
      <c r="K17" s="8">
        <f t="shared" si="2"/>
        <v>1.1946040552974511</v>
      </c>
      <c r="L17" s="15">
        <f t="shared" si="3"/>
        <v>-3.826240446974627E-2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8380.2900000000009</v>
      </c>
      <c r="D18" s="3">
        <v>6900.85</v>
      </c>
      <c r="E18" s="4">
        <f t="shared" si="0"/>
        <v>0.8234619565671355</v>
      </c>
      <c r="F18" s="4">
        <f>(D18/D6)</f>
        <v>7.104981957730812E-3</v>
      </c>
      <c r="G18" s="3">
        <v>7059.43</v>
      </c>
      <c r="H18" s="3">
        <v>5908.08</v>
      </c>
      <c r="I18" s="4">
        <f t="shared" si="1"/>
        <v>0.83690609581793429</v>
      </c>
      <c r="J18" s="4">
        <f>(H18/H6)</f>
        <v>5.9791152373239419E-3</v>
      </c>
      <c r="K18" s="4">
        <f t="shared" si="2"/>
        <v>1.1680359778472871</v>
      </c>
      <c r="L18" s="14">
        <f t="shared" si="3"/>
        <v>-1.3444139250798792E-2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15147.94</v>
      </c>
      <c r="D19" s="3">
        <v>12080.62</v>
      </c>
      <c r="E19" s="4">
        <f t="shared" si="0"/>
        <v>0.79750910024729438</v>
      </c>
      <c r="F19" s="4">
        <f>(D19/D6)</f>
        <v>1.2437973168262171E-2</v>
      </c>
      <c r="G19" s="3">
        <v>11744.18</v>
      </c>
      <c r="H19" s="3">
        <v>9981.26</v>
      </c>
      <c r="I19" s="4">
        <f t="shared" si="1"/>
        <v>0.84988990291361333</v>
      </c>
      <c r="J19" s="4">
        <f>(H19/H6)</f>
        <v>1.0101268729213546E-2</v>
      </c>
      <c r="K19" s="4">
        <f t="shared" si="2"/>
        <v>1.2103301587174364</v>
      </c>
      <c r="L19" s="4">
        <f t="shared" si="3"/>
        <v>-5.2380802666318949E-2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84008.840000000011</v>
      </c>
      <c r="D20" s="7">
        <f>SUM(D21:D25)</f>
        <v>77425.579999999987</v>
      </c>
      <c r="E20" s="8">
        <f t="shared" si="0"/>
        <v>0.92163610401000629</v>
      </c>
      <c r="F20" s="8">
        <f>(D20/D6)</f>
        <v>7.9715882676314298E-2</v>
      </c>
      <c r="G20" s="7">
        <f>SUM(G21:G25)</f>
        <v>72286.710000000006</v>
      </c>
      <c r="H20" s="7">
        <f>SUM(H21:H25)</f>
        <v>62659.070000000007</v>
      </c>
      <c r="I20" s="8">
        <f t="shared" si="1"/>
        <v>0.86681313895735468</v>
      </c>
      <c r="J20" s="8">
        <f>(H20/H6)</f>
        <v>6.3412445361868408E-2</v>
      </c>
      <c r="K20" s="8">
        <f t="shared" si="2"/>
        <v>1.2356643659090372</v>
      </c>
      <c r="L20" s="15">
        <f t="shared" si="3"/>
        <v>5.4822965052651607E-2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11037.93</v>
      </c>
      <c r="D21" s="3">
        <v>9913.25</v>
      </c>
      <c r="E21" s="4">
        <f t="shared" si="0"/>
        <v>0.8981077067892258</v>
      </c>
      <c r="F21" s="4">
        <f>(D21/D6)</f>
        <v>1.0206490851485683E-2</v>
      </c>
      <c r="G21" s="3">
        <v>10311.09</v>
      </c>
      <c r="H21" s="3">
        <v>9079.91</v>
      </c>
      <c r="I21" s="4">
        <f t="shared" si="1"/>
        <v>0.88059652277305311</v>
      </c>
      <c r="J21" s="4">
        <f>(H21/H6)</f>
        <v>9.1890814333133661E-3</v>
      </c>
      <c r="K21" s="4">
        <f t="shared" si="2"/>
        <v>1.0917784427378685</v>
      </c>
      <c r="L21" s="14">
        <f t="shared" si="3"/>
        <v>1.7511184016172687E-2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12785.77</v>
      </c>
      <c r="D22" s="3">
        <v>12006.32</v>
      </c>
      <c r="E22" s="4">
        <f t="shared" si="0"/>
        <v>0.93903769581339247</v>
      </c>
      <c r="F22" s="4">
        <f>(D22/D6)</f>
        <v>1.2361475322422977E-2</v>
      </c>
      <c r="G22" s="3">
        <v>9204.6200000000008</v>
      </c>
      <c r="H22" s="3">
        <v>8271.31</v>
      </c>
      <c r="I22" s="4">
        <f t="shared" si="1"/>
        <v>0.8986041792056596</v>
      </c>
      <c r="J22" s="4">
        <f>(H22/H6)</f>
        <v>8.3707593082067086E-3</v>
      </c>
      <c r="K22" s="4">
        <f t="shared" si="2"/>
        <v>1.4515620862958831</v>
      </c>
      <c r="L22" s="14">
        <f t="shared" si="3"/>
        <v>4.0433516607732867E-2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47798.82</v>
      </c>
      <c r="D23" s="3">
        <v>45693.04</v>
      </c>
      <c r="E23" s="4">
        <f t="shared" si="0"/>
        <v>0.9559449375528517</v>
      </c>
      <c r="F23" s="4">
        <f>(D23/D6)</f>
        <v>4.7044672003285437E-2</v>
      </c>
      <c r="G23" s="3">
        <v>41060.43</v>
      </c>
      <c r="H23" s="3">
        <v>38497.760000000002</v>
      </c>
      <c r="I23" s="4">
        <f t="shared" si="1"/>
        <v>0.93758784308883281</v>
      </c>
      <c r="J23" s="4">
        <f>(H23/H6)</f>
        <v>3.8960634151677054E-2</v>
      </c>
      <c r="K23" s="4">
        <f t="shared" si="2"/>
        <v>1.1869012638657417</v>
      </c>
      <c r="L23" s="4">
        <f t="shared" si="3"/>
        <v>1.8357094464018897E-2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780.94</v>
      </c>
      <c r="D24" s="3">
        <v>596.04</v>
      </c>
      <c r="E24" s="4">
        <f t="shared" si="0"/>
        <v>0.76323405127154442</v>
      </c>
      <c r="F24" s="4">
        <f>(D24/D6)</f>
        <v>6.1367127905777882E-4</v>
      </c>
      <c r="G24" s="3">
        <v>534.4</v>
      </c>
      <c r="H24" s="3">
        <v>329.62</v>
      </c>
      <c r="I24" s="4">
        <f t="shared" si="1"/>
        <v>0.61680389221556886</v>
      </c>
      <c r="J24" s="4">
        <f>(H24/H6)</f>
        <v>3.3358315468421512E-4</v>
      </c>
      <c r="K24" s="4">
        <f t="shared" si="2"/>
        <v>1.8082640616467447</v>
      </c>
      <c r="L24" s="4">
        <f t="shared" si="3"/>
        <v>0.14643015905597556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11605.38</v>
      </c>
      <c r="D25" s="3">
        <v>9216.93</v>
      </c>
      <c r="E25" s="4">
        <f t="shared" si="0"/>
        <v>0.79419458906128026</v>
      </c>
      <c r="F25" s="4">
        <f>(D25/D6)</f>
        <v>9.4895732200624347E-3</v>
      </c>
      <c r="G25" s="3">
        <v>11176.17</v>
      </c>
      <c r="H25" s="3">
        <v>6480.47</v>
      </c>
      <c r="I25" s="4">
        <f t="shared" si="1"/>
        <v>0.57984712115152148</v>
      </c>
      <c r="J25" s="4">
        <f>(H25/H6)</f>
        <v>6.5583873139870626E-3</v>
      </c>
      <c r="K25" s="4">
        <f t="shared" si="2"/>
        <v>1.4222625828064939</v>
      </c>
      <c r="L25" s="4">
        <f t="shared" si="3"/>
        <v>0.21434746790975878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155902.99000000002</v>
      </c>
      <c r="D26" s="7">
        <f>SUM(D27:D30)</f>
        <v>89807.400000000009</v>
      </c>
      <c r="E26" s="8">
        <f t="shared" si="0"/>
        <v>0.57604668133690062</v>
      </c>
      <c r="F26" s="8">
        <f>(D26/D6)</f>
        <v>9.2463965550724073E-2</v>
      </c>
      <c r="G26" s="7">
        <f>SUM(G27:G30)</f>
        <v>313522.16000000003</v>
      </c>
      <c r="H26" s="7">
        <f>SUM(H27:H30)</f>
        <v>290826.46000000002</v>
      </c>
      <c r="I26" s="8">
        <f t="shared" si="1"/>
        <v>0.92761053955484352</v>
      </c>
      <c r="J26" s="8">
        <f>(H26/H6)</f>
        <v>0.29432318424987169</v>
      </c>
      <c r="K26" s="8">
        <f t="shared" si="2"/>
        <v>0.30880065039474058</v>
      </c>
      <c r="L26" s="8">
        <f t="shared" si="3"/>
        <v>-0.35156385821794289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58101.82</v>
      </c>
      <c r="D27" s="3">
        <v>27516.83</v>
      </c>
      <c r="E27" s="4">
        <f t="shared" si="0"/>
        <v>0.47359669628249168</v>
      </c>
      <c r="F27" s="4">
        <f>(D27/D6)</f>
        <v>2.8330797029923263E-2</v>
      </c>
      <c r="G27" s="3">
        <v>197779.73</v>
      </c>
      <c r="H27" s="3">
        <v>191652.88</v>
      </c>
      <c r="I27" s="4">
        <f t="shared" si="1"/>
        <v>0.96902185072251845</v>
      </c>
      <c r="J27" s="4">
        <f>(H27/H6)</f>
        <v>0.19395720015385995</v>
      </c>
      <c r="K27" s="4">
        <f t="shared" si="2"/>
        <v>0.14357639707788372</v>
      </c>
      <c r="L27" s="4">
        <f t="shared" si="3"/>
        <v>-0.49542515444002677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47489.64</v>
      </c>
      <c r="D28" s="3">
        <v>19962.16</v>
      </c>
      <c r="E28" s="4">
        <f t="shared" si="0"/>
        <v>0.42034768004137324</v>
      </c>
      <c r="F28" s="4">
        <f>(D28/D6)</f>
        <v>2.0552654620421499E-2</v>
      </c>
      <c r="G28" s="3">
        <v>38520.230000000003</v>
      </c>
      <c r="H28" s="3">
        <v>26175.79</v>
      </c>
      <c r="I28" s="4">
        <f t="shared" si="1"/>
        <v>0.67953358533944364</v>
      </c>
      <c r="J28" s="4">
        <f>(H28/H6)</f>
        <v>2.6490512118656426E-2</v>
      </c>
      <c r="K28" s="4">
        <f t="shared" si="2"/>
        <v>0.76261919888568785</v>
      </c>
      <c r="L28" s="4">
        <f t="shared" si="3"/>
        <v>-0.2591859052980704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40833.61</v>
      </c>
      <c r="D29" s="3">
        <v>34430.71</v>
      </c>
      <c r="E29" s="4">
        <f t="shared" si="0"/>
        <v>0.84319534814580432</v>
      </c>
      <c r="F29" s="4">
        <f>(D29/D6)</f>
        <v>3.5449194424145118E-2</v>
      </c>
      <c r="G29" s="3">
        <v>70863.11</v>
      </c>
      <c r="H29" s="3">
        <v>67274.02</v>
      </c>
      <c r="I29" s="4">
        <f t="shared" si="1"/>
        <v>0.94935178543532739</v>
      </c>
      <c r="J29" s="4">
        <f>(H29/H6)</f>
        <v>6.8082882773766715E-2</v>
      </c>
      <c r="K29" s="4">
        <f t="shared" si="2"/>
        <v>0.51179801653000667</v>
      </c>
      <c r="L29" s="14">
        <f t="shared" si="3"/>
        <v>-0.10615643728952306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9477.92</v>
      </c>
      <c r="D30" s="3">
        <v>7897.7</v>
      </c>
      <c r="E30" s="4">
        <f t="shared" si="0"/>
        <v>0.83327354525043462</v>
      </c>
      <c r="F30" s="4">
        <f>(D30/D6)</f>
        <v>8.1313194762341785E-3</v>
      </c>
      <c r="G30" s="3">
        <v>6359.09</v>
      </c>
      <c r="H30" s="3">
        <v>5723.77</v>
      </c>
      <c r="I30" s="4">
        <f t="shared" si="1"/>
        <v>0.90009262331560025</v>
      </c>
      <c r="J30" s="4">
        <f>(H30/H6)</f>
        <v>5.7925892035885869E-3</v>
      </c>
      <c r="K30" s="4">
        <f t="shared" si="2"/>
        <v>1.3798073647263953</v>
      </c>
      <c r="L30" s="14">
        <f t="shared" si="3"/>
        <v>-6.6819078065165627E-2</v>
      </c>
    </row>
    <row r="31" spans="1:12" s="13" customFormat="1" ht="21" customHeight="1" x14ac:dyDescent="0.2">
      <c r="A31" s="24" t="s">
        <v>106</v>
      </c>
      <c r="B31" s="25">
        <v>600</v>
      </c>
      <c r="C31" s="7">
        <f>SUM(C32)</f>
        <v>500</v>
      </c>
      <c r="D31" s="7">
        <f>SUM(D32)</f>
        <v>499.5</v>
      </c>
      <c r="E31" s="4">
        <f t="shared" si="0"/>
        <v>0.999</v>
      </c>
      <c r="F31" s="4">
        <f t="shared" ref="F31:F32" si="4">(D31/D7)</f>
        <v>4.8045246213851847E-3</v>
      </c>
      <c r="G31" s="7">
        <f>SUM(G32)</f>
        <v>0</v>
      </c>
      <c r="H31" s="7">
        <f>SUM(H32)</f>
        <v>0</v>
      </c>
      <c r="I31" s="4" t="e">
        <f t="shared" si="1"/>
        <v>#DIV/0!</v>
      </c>
      <c r="J31" s="4">
        <f t="shared" ref="J31:J32" si="5"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107</v>
      </c>
      <c r="B32" s="2">
        <v>603</v>
      </c>
      <c r="C32" s="3">
        <v>500</v>
      </c>
      <c r="D32" s="3">
        <v>499.5</v>
      </c>
      <c r="E32" s="4">
        <f t="shared" si="0"/>
        <v>0.999</v>
      </c>
      <c r="F32" s="4">
        <f t="shared" si="4"/>
        <v>0.17761705123691873</v>
      </c>
      <c r="G32" s="3"/>
      <c r="H32" s="3"/>
      <c r="I32" s="4" t="e">
        <f t="shared" si="1"/>
        <v>#DIV/0!</v>
      </c>
      <c r="J32" s="4">
        <f t="shared" si="5"/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610891.74</v>
      </c>
      <c r="D33" s="7">
        <f>SUM(D34:D38)</f>
        <v>546636.65</v>
      </c>
      <c r="E33" s="8">
        <f t="shared" si="0"/>
        <v>0.89481754983297046</v>
      </c>
      <c r="F33" s="8">
        <f>(D33/D6)</f>
        <v>0.56280654349600601</v>
      </c>
      <c r="G33" s="7">
        <f>SUM(G34:G38)</f>
        <v>449063.6</v>
      </c>
      <c r="H33" s="7">
        <f>SUM(H34:H38)</f>
        <v>408261.04000000004</v>
      </c>
      <c r="I33" s="8">
        <f t="shared" si="1"/>
        <v>0.90913857190829994</v>
      </c>
      <c r="J33" s="8">
        <f>(H33/H6)</f>
        <v>0.41316972774060601</v>
      </c>
      <c r="K33" s="8">
        <f t="shared" si="2"/>
        <v>1.3389390523278928</v>
      </c>
      <c r="L33" s="15">
        <f t="shared" si="3"/>
        <v>-1.4321022075329481E-2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168788.57</v>
      </c>
      <c r="D34" s="3">
        <v>152455.16</v>
      </c>
      <c r="E34" s="4">
        <f t="shared" ref="E34:E54" si="6">(D34/C34)</f>
        <v>0.90323153990818217</v>
      </c>
      <c r="F34" s="4">
        <f>(D34/D6)</f>
        <v>0.15696489000093672</v>
      </c>
      <c r="G34" s="3">
        <v>135143.82999999999</v>
      </c>
      <c r="H34" s="3">
        <v>124489.9</v>
      </c>
      <c r="I34" s="4">
        <f t="shared" ref="I34:I54" si="7">(H34/G34)</f>
        <v>0.92116599033784974</v>
      </c>
      <c r="J34" s="4">
        <f>(H34/H6)</f>
        <v>0.12598669245896021</v>
      </c>
      <c r="K34" s="4">
        <f t="shared" ref="K34:K54" si="8">(D34/H34)</f>
        <v>1.2246387859577363</v>
      </c>
      <c r="L34" s="14">
        <f t="shared" ref="L34:L54" si="9">(E34-I34)</f>
        <v>-1.793445042966757E-2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358008.8</v>
      </c>
      <c r="D35" s="3">
        <v>321242.33</v>
      </c>
      <c r="E35" s="4">
        <f t="shared" si="6"/>
        <v>0.89730288752678711</v>
      </c>
      <c r="F35" s="4">
        <f>(D35/D6)</f>
        <v>0.33074490225253522</v>
      </c>
      <c r="G35" s="3">
        <v>242390.93</v>
      </c>
      <c r="H35" s="3">
        <v>219469.23</v>
      </c>
      <c r="I35" s="4">
        <f t="shared" si="7"/>
        <v>0.90543499296776497</v>
      </c>
      <c r="J35" s="4">
        <f>(H35/H6)</f>
        <v>0.22210799738946541</v>
      </c>
      <c r="K35" s="4">
        <f t="shared" si="8"/>
        <v>1.4637237757657418</v>
      </c>
      <c r="L35" s="14">
        <f t="shared" si="9"/>
        <v>-8.1321054409778659E-3</v>
      </c>
    </row>
    <row r="36" spans="1:12" s="13" customFormat="1" ht="21" customHeight="1" x14ac:dyDescent="0.2">
      <c r="A36" s="1" t="s">
        <v>102</v>
      </c>
      <c r="B36" s="2">
        <v>703</v>
      </c>
      <c r="C36" s="3">
        <v>22733.25</v>
      </c>
      <c r="D36" s="3">
        <v>18457.439999999999</v>
      </c>
      <c r="E36" s="4">
        <f t="shared" si="6"/>
        <v>0.81191382666358747</v>
      </c>
      <c r="F36" s="4">
        <v>0.38360636349668253</v>
      </c>
      <c r="G36" s="3">
        <v>23678.43</v>
      </c>
      <c r="H36" s="3">
        <v>21278.2</v>
      </c>
      <c r="I36" s="4">
        <f t="shared" si="7"/>
        <v>0.89863221505817747</v>
      </c>
      <c r="J36" s="4">
        <f>(H36/H7)</f>
        <v>0.24917777844137121</v>
      </c>
      <c r="K36" s="4">
        <f t="shared" si="8"/>
        <v>0.86743427545563057</v>
      </c>
      <c r="L36" s="14">
        <f t="shared" si="9"/>
        <v>-8.6718388394590007E-2</v>
      </c>
    </row>
    <row r="37" spans="1:12" s="13" customFormat="1" ht="21" customHeight="1" x14ac:dyDescent="0.2">
      <c r="A37" s="1" t="s">
        <v>68</v>
      </c>
      <c r="B37" s="2" t="s">
        <v>69</v>
      </c>
      <c r="C37" s="3"/>
      <c r="D37" s="3"/>
      <c r="E37" s="4" t="e">
        <f t="shared" si="6"/>
        <v>#DIV/0!</v>
      </c>
      <c r="F37" s="4">
        <f>(D37/D6)</f>
        <v>0</v>
      </c>
      <c r="G37" s="3">
        <v>9586.2999999999993</v>
      </c>
      <c r="H37" s="3">
        <v>9068.3799999999992</v>
      </c>
      <c r="I37" s="4">
        <f t="shared" si="7"/>
        <v>0.94597289882436397</v>
      </c>
      <c r="J37" s="4">
        <f>(H37/H6)</f>
        <v>9.1774128034562297E-3</v>
      </c>
      <c r="K37" s="4">
        <f t="shared" si="8"/>
        <v>0</v>
      </c>
      <c r="L37" s="4" t="e">
        <f t="shared" si="9"/>
        <v>#DIV/0!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61361.120000000003</v>
      </c>
      <c r="D38" s="3">
        <v>54481.72</v>
      </c>
      <c r="E38" s="4">
        <f t="shared" si="6"/>
        <v>0.8878866617819231</v>
      </c>
      <c r="F38" s="4">
        <f>(D38/D6)</f>
        <v>5.6093327289557363E-2</v>
      </c>
      <c r="G38" s="3">
        <v>38264.11</v>
      </c>
      <c r="H38" s="3">
        <v>33955.33</v>
      </c>
      <c r="I38" s="4">
        <f t="shared" si="7"/>
        <v>0.88739369607708118</v>
      </c>
      <c r="J38" s="4">
        <f>(H38/H6)</f>
        <v>3.4363588677093534E-2</v>
      </c>
      <c r="K38" s="4">
        <f t="shared" si="8"/>
        <v>1.6045115744715188</v>
      </c>
      <c r="L38" s="14">
        <f t="shared" si="9"/>
        <v>4.9296570484191893E-4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115911.15</v>
      </c>
      <c r="D39" s="7">
        <f>SUM(D40:D42)</f>
        <v>98803.34</v>
      </c>
      <c r="E39" s="8">
        <f t="shared" si="6"/>
        <v>0.85240582981016066</v>
      </c>
      <c r="F39" s="8">
        <f>(D39/D6)</f>
        <v>0.10172601173240152</v>
      </c>
      <c r="G39" s="7">
        <f>SUM(G40:G42)</f>
        <v>100776.01000000001</v>
      </c>
      <c r="H39" s="7">
        <f>SUM(H40:H42)</f>
        <v>90778.48000000001</v>
      </c>
      <c r="I39" s="8">
        <f t="shared" si="7"/>
        <v>0.90079454425711036</v>
      </c>
      <c r="J39" s="8">
        <f>(H39/H6)</f>
        <v>9.1869946410527065E-2</v>
      </c>
      <c r="K39" s="8">
        <f t="shared" si="8"/>
        <v>1.0884004667185436</v>
      </c>
      <c r="L39" s="15">
        <f t="shared" si="9"/>
        <v>-4.8388714446949699E-2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84866.93</v>
      </c>
      <c r="D40" s="3">
        <v>71319.87</v>
      </c>
      <c r="E40" s="4">
        <f t="shared" si="6"/>
        <v>0.84037292264489838</v>
      </c>
      <c r="F40" s="4">
        <f>(D40/D6)</f>
        <v>7.3429561514553571E-2</v>
      </c>
      <c r="G40" s="3">
        <v>73639.31</v>
      </c>
      <c r="H40" s="3">
        <v>67873.53</v>
      </c>
      <c r="I40" s="4">
        <f t="shared" si="7"/>
        <v>0.92170241682058129</v>
      </c>
      <c r="J40" s="4">
        <f>(H40/H6)</f>
        <v>6.8689600925167515E-2</v>
      </c>
      <c r="K40" s="4">
        <f t="shared" si="8"/>
        <v>1.0507759063069211</v>
      </c>
      <c r="L40" s="14">
        <f t="shared" si="9"/>
        <v>-8.1329494175682915E-2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294.25</v>
      </c>
      <c r="D41" s="3">
        <v>226.85</v>
      </c>
      <c r="E41" s="4">
        <f t="shared" si="6"/>
        <v>0.77094307561597275</v>
      </c>
      <c r="F41" s="4">
        <f>(D41/D6)</f>
        <v>2.3356038127350033E-4</v>
      </c>
      <c r="G41" s="3">
        <v>254.6</v>
      </c>
      <c r="H41" s="3">
        <v>222.88</v>
      </c>
      <c r="I41" s="4">
        <f t="shared" si="7"/>
        <v>0.87541241162608008</v>
      </c>
      <c r="J41" s="4">
        <f>(H41/H6)</f>
        <v>2.2555977645779342E-4</v>
      </c>
      <c r="K41" s="4">
        <f t="shared" si="8"/>
        <v>1.0178122756640344</v>
      </c>
      <c r="L41" s="14">
        <f t="shared" si="9"/>
        <v>-0.10446933601010733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30749.97</v>
      </c>
      <c r="D42" s="3">
        <v>27256.62</v>
      </c>
      <c r="E42" s="4">
        <f t="shared" si="6"/>
        <v>0.88639501111708396</v>
      </c>
      <c r="F42" s="4">
        <f>(D42/D6)</f>
        <v>2.8062889836574449E-2</v>
      </c>
      <c r="G42" s="3">
        <v>26882.1</v>
      </c>
      <c r="H42" s="3">
        <v>22682.07</v>
      </c>
      <c r="I42" s="4">
        <f t="shared" si="7"/>
        <v>0.84376109009340794</v>
      </c>
      <c r="J42" s="4">
        <f>(H42/H6)</f>
        <v>2.2954785708901752E-2</v>
      </c>
      <c r="K42" s="4">
        <f t="shared" si="8"/>
        <v>1.2016813280269394</v>
      </c>
      <c r="L42" s="14">
        <f t="shared" si="9"/>
        <v>4.2633921023676025E-2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30332.260000000002</v>
      </c>
      <c r="D43" s="7">
        <f>SUM(D44:D47)</f>
        <v>23479.100000000002</v>
      </c>
      <c r="E43" s="8">
        <f t="shared" si="6"/>
        <v>0.77406365368093244</v>
      </c>
      <c r="F43" s="8">
        <f>(D43/D6)</f>
        <v>2.4173628159394497E-2</v>
      </c>
      <c r="G43" s="7">
        <f>SUM(G44:G47)</f>
        <v>30337.390000000003</v>
      </c>
      <c r="H43" s="7">
        <f>SUM(H44:H47)</f>
        <v>28716.57</v>
      </c>
      <c r="I43" s="8">
        <f t="shared" si="7"/>
        <v>0.94657351868436923</v>
      </c>
      <c r="J43" s="8">
        <f>(H43/H6)</f>
        <v>2.9061840945058221E-2</v>
      </c>
      <c r="K43" s="8">
        <f t="shared" si="8"/>
        <v>0.81761505639427001</v>
      </c>
      <c r="L43" s="8">
        <f t="shared" si="9"/>
        <v>-0.17250986500343679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8303.6</v>
      </c>
      <c r="D44" s="3">
        <v>4802.78</v>
      </c>
      <c r="E44" s="4">
        <f t="shared" si="6"/>
        <v>0.57839732164362445</v>
      </c>
      <c r="F44" s="4">
        <f>(D44/D6)</f>
        <v>4.9448495833050114E-3</v>
      </c>
      <c r="G44" s="3">
        <v>5000</v>
      </c>
      <c r="H44" s="3">
        <v>4462.66</v>
      </c>
      <c r="I44" s="4">
        <f t="shared" si="7"/>
        <v>0.89253199999999999</v>
      </c>
      <c r="J44" s="4">
        <f>(H44/H6)</f>
        <v>4.516316367584065E-3</v>
      </c>
      <c r="K44" s="4">
        <f t="shared" si="8"/>
        <v>1.0762146343212344</v>
      </c>
      <c r="L44" s="4">
        <f t="shared" si="9"/>
        <v>-0.31413467835637554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4189.93</v>
      </c>
      <c r="D45" s="3">
        <v>1589.16</v>
      </c>
      <c r="E45" s="4">
        <f t="shared" si="6"/>
        <v>0.37928079944056342</v>
      </c>
      <c r="F45" s="4">
        <f>(D45/D6)</f>
        <v>1.6361684615587206E-3</v>
      </c>
      <c r="G45" s="3">
        <v>820.56</v>
      </c>
      <c r="H45" s="3">
        <v>714.43</v>
      </c>
      <c r="I45" s="4">
        <f t="shared" si="7"/>
        <v>0.8706614994637808</v>
      </c>
      <c r="J45" s="4">
        <f>(H45/H6)</f>
        <v>7.2301988107834417E-4</v>
      </c>
      <c r="K45" s="4">
        <f t="shared" si="8"/>
        <v>2.2243746763153847</v>
      </c>
      <c r="L45" s="4">
        <f t="shared" si="9"/>
        <v>-0.49138070002321738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16977.23</v>
      </c>
      <c r="D46" s="3">
        <v>16290.78</v>
      </c>
      <c r="E46" s="4">
        <f t="shared" si="6"/>
        <v>0.95956643103733652</v>
      </c>
      <c r="F46" s="4">
        <f>(D46/D6)</f>
        <v>1.6772672638495544E-2</v>
      </c>
      <c r="G46" s="3">
        <v>23795.63</v>
      </c>
      <c r="H46" s="3">
        <v>22873.38</v>
      </c>
      <c r="I46" s="4">
        <f t="shared" si="7"/>
        <v>0.96124288367233812</v>
      </c>
      <c r="J46" s="4">
        <f>(H46/H6)</f>
        <v>2.3148395906470581E-2</v>
      </c>
      <c r="K46" s="4">
        <f t="shared" si="8"/>
        <v>0.7122156847829223</v>
      </c>
      <c r="L46" s="14">
        <f t="shared" si="9"/>
        <v>-1.6764526350016018E-3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861.5</v>
      </c>
      <c r="D47" s="3">
        <v>796.38</v>
      </c>
      <c r="E47" s="4">
        <f t="shared" si="6"/>
        <v>0.92441091120139296</v>
      </c>
      <c r="F47" s="4">
        <f>(D47/D6)</f>
        <v>8.1993747603522238E-4</v>
      </c>
      <c r="G47" s="3">
        <v>721.2</v>
      </c>
      <c r="H47" s="3">
        <v>666.1</v>
      </c>
      <c r="I47" s="4">
        <f t="shared" si="7"/>
        <v>0.92359955629506374</v>
      </c>
      <c r="J47" s="4">
        <f>(H47/H6)</f>
        <v>6.7410878992523425E-4</v>
      </c>
      <c r="K47" s="4">
        <f t="shared" si="8"/>
        <v>1.1955862483110644</v>
      </c>
      <c r="L47" s="14">
        <f t="shared" si="9"/>
        <v>8.1135490632922025E-4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SUM(C49:C50)</f>
        <v>8453.92</v>
      </c>
      <c r="D48" s="7">
        <f>SUM(D49:D50)</f>
        <v>7816.15</v>
      </c>
      <c r="E48" s="8">
        <f t="shared" si="6"/>
        <v>0.92455925771712999</v>
      </c>
      <c r="F48" s="8">
        <f>(D48/D6)</f>
        <v>8.0473571703366525E-3</v>
      </c>
      <c r="G48" s="7">
        <f>SUM(G49:G50)</f>
        <v>2176.06</v>
      </c>
      <c r="H48" s="7">
        <f>SUM(H49:H50)</f>
        <v>2084.9499999999998</v>
      </c>
      <c r="I48" s="8">
        <f t="shared" si="7"/>
        <v>0.95813075007122961</v>
      </c>
      <c r="J48" s="8">
        <f>(H48/H6)</f>
        <v>2.1100181978000554E-3</v>
      </c>
      <c r="K48" s="8">
        <f t="shared" si="8"/>
        <v>3.7488428979112212</v>
      </c>
      <c r="L48" s="15">
        <f t="shared" si="9"/>
        <v>-3.3571492354099619E-2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6537.44</v>
      </c>
      <c r="D49" s="3">
        <v>6101.9</v>
      </c>
      <c r="E49" s="4">
        <f t="shared" si="6"/>
        <v>0.93337759122837072</v>
      </c>
      <c r="F49" s="4">
        <f>(D49/D6)</f>
        <v>6.2823984593024977E-3</v>
      </c>
      <c r="G49" s="3">
        <v>2176.06</v>
      </c>
      <c r="H49" s="3">
        <v>2084.9499999999998</v>
      </c>
      <c r="I49" s="4">
        <f t="shared" si="7"/>
        <v>0.95813075007122961</v>
      </c>
      <c r="J49" s="4">
        <f>(H49/H6)</f>
        <v>2.1100181978000554E-3</v>
      </c>
      <c r="K49" s="4">
        <f t="shared" si="8"/>
        <v>2.9266409266409266</v>
      </c>
      <c r="L49" s="4">
        <f t="shared" si="9"/>
        <v>-2.4753158842858891E-2</v>
      </c>
    </row>
    <row r="50" spans="1:12" s="13" customFormat="1" ht="21" customHeight="1" x14ac:dyDescent="0.2">
      <c r="A50" s="1" t="s">
        <v>108</v>
      </c>
      <c r="B50" s="2" t="s">
        <v>109</v>
      </c>
      <c r="C50" s="3">
        <v>1916.48</v>
      </c>
      <c r="D50" s="3">
        <v>1714.25</v>
      </c>
      <c r="E50" s="4">
        <f t="shared" si="6"/>
        <v>0.89447841876774081</v>
      </c>
      <c r="F50" s="4">
        <f>(D50/D7)</f>
        <v>1.6488801465884991E-2</v>
      </c>
      <c r="G50" s="3"/>
      <c r="H50" s="3"/>
      <c r="I50" s="4" t="e">
        <f t="shared" si="7"/>
        <v>#DIV/0!</v>
      </c>
      <c r="J50" s="4">
        <f>(H50/H7)</f>
        <v>0</v>
      </c>
      <c r="K50" s="4" t="e">
        <f t="shared" si="8"/>
        <v>#DIV/0!</v>
      </c>
      <c r="L50" s="4" t="e">
        <f t="shared" si="9"/>
        <v>#DIV/0!</v>
      </c>
    </row>
    <row r="51" spans="1:12" s="13" customFormat="1" ht="21" customHeight="1" x14ac:dyDescent="0.2">
      <c r="A51" s="5" t="s">
        <v>94</v>
      </c>
      <c r="B51" s="6" t="s">
        <v>95</v>
      </c>
      <c r="C51" s="7">
        <f>SUM(C52:C52)</f>
        <v>3856.3</v>
      </c>
      <c r="D51" s="7">
        <f>SUM(D52:D52)</f>
        <v>3231.99</v>
      </c>
      <c r="E51" s="8">
        <f t="shared" si="6"/>
        <v>0.8381064751186369</v>
      </c>
      <c r="F51" s="8">
        <f>(D51/D6)</f>
        <v>3.3275945191630603E-3</v>
      </c>
      <c r="G51" s="7">
        <f>SUM(G52:G52)</f>
        <v>3367.83</v>
      </c>
      <c r="H51" s="7">
        <f>SUM(H52:H52)</f>
        <v>3046.09</v>
      </c>
      <c r="I51" s="8">
        <f t="shared" si="7"/>
        <v>0.90446667438677142</v>
      </c>
      <c r="J51" s="8">
        <f>(H51/H6)</f>
        <v>3.0827143730721464E-3</v>
      </c>
      <c r="K51" s="8">
        <f t="shared" si="8"/>
        <v>1.0610290569221525</v>
      </c>
      <c r="L51" s="15">
        <f t="shared" si="9"/>
        <v>-6.6360199268134523E-2</v>
      </c>
    </row>
    <row r="52" spans="1:12" s="13" customFormat="1" ht="21" customHeight="1" x14ac:dyDescent="0.2">
      <c r="A52" s="1" t="s">
        <v>96</v>
      </c>
      <c r="B52" s="2" t="s">
        <v>97</v>
      </c>
      <c r="C52" s="3">
        <v>3856.3</v>
      </c>
      <c r="D52" s="3">
        <v>3231.99</v>
      </c>
      <c r="E52" s="4">
        <f t="shared" si="6"/>
        <v>0.8381064751186369</v>
      </c>
      <c r="F52" s="4">
        <f>(D52/D6)</f>
        <v>3.3275945191630603E-3</v>
      </c>
      <c r="G52" s="3">
        <v>3367.83</v>
      </c>
      <c r="H52" s="3">
        <v>3046.09</v>
      </c>
      <c r="I52" s="4">
        <f t="shared" si="7"/>
        <v>0.90446667438677142</v>
      </c>
      <c r="J52" s="4">
        <f>(H52/H6)</f>
        <v>3.0827143730721464E-3</v>
      </c>
      <c r="K52" s="4">
        <f t="shared" si="8"/>
        <v>1.0610290569221525</v>
      </c>
      <c r="L52" s="4">
        <f t="shared" si="9"/>
        <v>-6.6360199268134523E-2</v>
      </c>
    </row>
    <row r="53" spans="1:12" s="13" customFormat="1" ht="41.1" customHeight="1" x14ac:dyDescent="0.2">
      <c r="A53" s="5" t="s">
        <v>98</v>
      </c>
      <c r="B53" s="6" t="s">
        <v>99</v>
      </c>
      <c r="C53" s="7">
        <f>SUM(C54:C54)</f>
        <v>13.2</v>
      </c>
      <c r="D53" s="7">
        <f>SUM(D54:D54)</f>
        <v>12.09</v>
      </c>
      <c r="E53" s="8">
        <f t="shared" si="6"/>
        <v>0.91590909090909089</v>
      </c>
      <c r="F53" s="8">
        <f>(D53/D6)</f>
        <v>1.2447630635206607E-5</v>
      </c>
      <c r="G53" s="7">
        <f>SUM(G54:G54)</f>
        <v>4.8</v>
      </c>
      <c r="H53" s="7">
        <f>SUM(H54:H54)</f>
        <v>3.81</v>
      </c>
      <c r="I53" s="8">
        <f t="shared" si="7"/>
        <v>0.79375000000000007</v>
      </c>
      <c r="J53" s="8">
        <f>(H53/H6)</f>
        <v>3.8558091722190997E-6</v>
      </c>
      <c r="K53" s="8">
        <f t="shared" si="8"/>
        <v>3.173228346456693</v>
      </c>
      <c r="L53" s="8">
        <f t="shared" si="9"/>
        <v>0.12215909090909083</v>
      </c>
    </row>
    <row r="54" spans="1:12" s="13" customFormat="1" ht="21" customHeight="1" x14ac:dyDescent="0.2">
      <c r="A54" s="1" t="s">
        <v>100</v>
      </c>
      <c r="B54" s="2" t="s">
        <v>101</v>
      </c>
      <c r="C54" s="3">
        <v>13.2</v>
      </c>
      <c r="D54" s="3">
        <v>12.09</v>
      </c>
      <c r="E54" s="4">
        <f t="shared" si="6"/>
        <v>0.91590909090909089</v>
      </c>
      <c r="F54" s="4">
        <f>(D54/D6)</f>
        <v>1.2447630635206607E-5</v>
      </c>
      <c r="G54" s="3">
        <v>4.8</v>
      </c>
      <c r="H54" s="3">
        <v>3.81</v>
      </c>
      <c r="I54" s="4">
        <f t="shared" si="7"/>
        <v>0.79375000000000007</v>
      </c>
      <c r="J54" s="4">
        <f>(H54/H6)</f>
        <v>3.8558091722190997E-6</v>
      </c>
      <c r="K54" s="4">
        <f t="shared" si="8"/>
        <v>3.173228346456693</v>
      </c>
      <c r="L54" s="4">
        <f t="shared" si="9"/>
        <v>0.12215909090909083</v>
      </c>
    </row>
  </sheetData>
  <mergeCells count="17"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2024-12-26T13:23:09Z</dcterms:modified>
</cp:coreProperties>
</file>