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июн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H49" i="1" l="1"/>
  <c r="G49" i="1"/>
  <c r="D49" i="1"/>
  <c r="C49" i="1"/>
  <c r="E51" i="1"/>
  <c r="K13" i="1" l="1"/>
  <c r="I13" i="1"/>
  <c r="E13" i="1"/>
  <c r="L13" i="1" l="1"/>
  <c r="K33" i="1"/>
  <c r="J37" i="1"/>
  <c r="J33" i="1"/>
  <c r="I37" i="1"/>
  <c r="I33" i="1"/>
  <c r="H32" i="1"/>
  <c r="G32" i="1"/>
  <c r="D32" i="1"/>
  <c r="K32" i="1" s="1"/>
  <c r="C32" i="1"/>
  <c r="E33" i="1"/>
  <c r="I32" i="1" l="1"/>
  <c r="L33" i="1"/>
  <c r="E32" i="1"/>
  <c r="K37" i="1"/>
  <c r="E37" i="1"/>
  <c r="L37" i="1" s="1"/>
  <c r="H54" i="1"/>
  <c r="H52" i="1"/>
  <c r="H44" i="1"/>
  <c r="H40" i="1"/>
  <c r="H34" i="1"/>
  <c r="H27" i="1"/>
  <c r="H21" i="1"/>
  <c r="H18" i="1"/>
  <c r="H16" i="1"/>
  <c r="H7" i="1"/>
  <c r="J13" i="1" s="1"/>
  <c r="G54" i="1"/>
  <c r="G52" i="1"/>
  <c r="G44" i="1"/>
  <c r="G40" i="1"/>
  <c r="G34" i="1"/>
  <c r="G27" i="1"/>
  <c r="G21" i="1"/>
  <c r="G18" i="1"/>
  <c r="G16" i="1"/>
  <c r="G7" i="1"/>
  <c r="D54" i="1"/>
  <c r="D52" i="1"/>
  <c r="D44" i="1"/>
  <c r="D40" i="1"/>
  <c r="D34" i="1"/>
  <c r="D27" i="1"/>
  <c r="D21" i="1"/>
  <c r="D18" i="1"/>
  <c r="D16" i="1"/>
  <c r="D7" i="1"/>
  <c r="F13" i="1" s="1"/>
  <c r="C54" i="1"/>
  <c r="C52" i="1"/>
  <c r="C44" i="1"/>
  <c r="C40" i="1"/>
  <c r="C34" i="1"/>
  <c r="C27" i="1"/>
  <c r="C21" i="1"/>
  <c r="C18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H6" i="1" l="1"/>
  <c r="G6" i="1"/>
  <c r="L32" i="1"/>
  <c r="D6" i="1"/>
  <c r="C6" i="1"/>
  <c r="J54" i="1"/>
  <c r="J32" i="1"/>
  <c r="L9" i="1"/>
  <c r="L17" i="1"/>
  <c r="L43" i="1"/>
  <c r="L30" i="1"/>
  <c r="L22" i="1"/>
  <c r="L25" i="1"/>
  <c r="K54" i="1"/>
  <c r="L39" i="1"/>
  <c r="L20" i="1"/>
  <c r="L55" i="1"/>
  <c r="L47" i="1"/>
  <c r="L42" i="1"/>
  <c r="L29" i="1"/>
  <c r="L14" i="1"/>
  <c r="L11" i="1"/>
  <c r="L15" i="1"/>
  <c r="L10" i="1"/>
  <c r="L48" i="1"/>
  <c r="L53" i="1"/>
  <c r="L50" i="1"/>
  <c r="L46" i="1"/>
  <c r="L45" i="1"/>
  <c r="L41" i="1"/>
  <c r="L38" i="1"/>
  <c r="L35" i="1"/>
  <c r="L31" i="1"/>
  <c r="L28" i="1"/>
  <c r="L26" i="1"/>
  <c r="L24" i="1"/>
  <c r="E54" i="1"/>
  <c r="K16" i="1"/>
  <c r="K7" i="1"/>
  <c r="E27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33" i="1" l="1"/>
  <c r="F37" i="1"/>
  <c r="F32" i="1"/>
  <c r="F28" i="1"/>
  <c r="F47" i="1"/>
  <c r="L16" i="1"/>
  <c r="F17" i="1"/>
  <c r="F27" i="1"/>
  <c r="J24" i="1"/>
  <c r="J26" i="1"/>
  <c r="J41" i="1"/>
  <c r="J47" i="1"/>
  <c r="J19" i="1"/>
  <c r="J52" i="1"/>
  <c r="J38" i="1"/>
  <c r="J25" i="1"/>
  <c r="J50" i="1"/>
  <c r="J53" i="1"/>
  <c r="J40" i="1"/>
  <c r="J45" i="1"/>
  <c r="J55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4" i="1"/>
  <c r="F22" i="1"/>
  <c r="F45" i="1"/>
  <c r="F15" i="1"/>
  <c r="F35" i="1"/>
  <c r="F46" i="1"/>
  <c r="F53" i="1"/>
  <c r="F41" i="1"/>
  <c r="F16" i="1"/>
  <c r="F34" i="1"/>
  <c r="K6" i="1"/>
  <c r="F11" i="1"/>
  <c r="F20" i="1"/>
  <c r="F31" i="1"/>
  <c r="F9" i="1"/>
  <c r="F40" i="1"/>
  <c r="F10" i="1"/>
  <c r="F26" i="1"/>
  <c r="F50" i="1"/>
  <c r="F19" i="1"/>
  <c r="F43" i="1"/>
  <c r="F44" i="1"/>
  <c r="F25" i="1"/>
  <c r="F14" i="1"/>
  <c r="F49" i="1"/>
  <c r="F30" i="1"/>
  <c r="F55" i="1"/>
  <c r="F38" i="1"/>
  <c r="F8" i="1"/>
  <c r="F52" i="1"/>
  <c r="E6" i="1"/>
  <c r="F48" i="1"/>
  <c r="F29" i="1"/>
  <c r="F18" i="1"/>
  <c r="F54" i="1"/>
  <c r="F36" i="1"/>
  <c r="F21" i="1"/>
  <c r="F7" i="1"/>
  <c r="F42" i="1"/>
  <c r="F23" i="1"/>
  <c r="F12" i="1"/>
  <c r="F39" i="1"/>
  <c r="F24" i="1"/>
  <c r="L27" i="1"/>
  <c r="L52" i="1"/>
  <c r="L49" i="1"/>
  <c r="L44" i="1"/>
  <c r="L40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<sst xmlns="http://schemas.openxmlformats.org/spreadsheetml/2006/main" count="110" uniqueCount="110">
  <si>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</si>
  <si>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</si>
  <si>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</si>
  <si>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</si>
  <si>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</si>
  <si>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</si>
  <si>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</si>
  <si>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</si>
  <si>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</si>
  <si>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</si>
  <si>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</si>
  <si>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</si>
  <si>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</si>
  <si>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</si>
  <si>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</si>
  <si>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</si>
  <si>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</si>
  <si>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</si>
  <si>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</si>
  <si>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</si>
  <si>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</si>
  <si>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</si>
  <si>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</si>
  <si>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</si>
  <si>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</si>
  <si>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</si>
  <si>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</si>
  <si>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</si>
  <si>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</si>
  <si>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</si>
  <si>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</si>
  <si>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</si>
  <si>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</si>
  <si>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</si>
  <si>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</si>
  <si>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</si>
  <si>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</si>
  <si>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</si>
  <si>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</si>
  <si>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</si>
  <si>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</si>
  <si>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</si>
  <si>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</si>
  <si>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</si>
  <si>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</si>
  <si>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</si>
  <si>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</si>
  <si>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</si>
  <si>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</si>
  <si>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</si>
  <si>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</si>
  <si>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</si>
  <si>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</si>
  <si>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</si>
  <si>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</si>
  <si>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</si>
  <si>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</si>
  <si>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</si>
  <si>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</si>
  <si>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</si>
  <si>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</si>
  <si>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</si>
  <si>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</si>
  <si>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</si>
  <si>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</si>
  <si>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</si>
  <si>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</si>
  <si>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</si>
  <si>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</si>
  <si>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</si>
  <si>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</si>
  <si>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</si>
  <si>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</si>
  <si>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</si>
  <si>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</si>
  <si>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</si>
  <si>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</si>
  <si>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</si>
  <si>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</si>
  <si>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</si>
  <si>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</si>
  <si>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</si>
  <si>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</si>
  <si>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</si>
  <si>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</si>
  <si>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</si>
  <si>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</si>
  <si>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</si>
  <si>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</si>
  <si>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</si>
  <si>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</si>
  <si>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</si>
  <si>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</si>
  <si>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</si>
  <si>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</si>
  <si>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</si>
  <si>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</si>
  <si>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</si>
  <si>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</si>
  <si>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</si>
  <si>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</si>
  <si>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</si>
  <si>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</si>
  <si>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</si>
  <si>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</si>
  <si>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бюджета Тоншаевского муниципального округа</t>
  </si>
  <si>
    <t>Обеспечение проведения выборов и референдумов</t>
  </si>
  <si>
    <t>Информация об исполнении за январь-июнь месяц 2024 года, 2023 года в разрезе разделов, подразделов классификации расходов</t>
  </si>
  <si>
    <t>за январь-июнь месяц 2024 года</t>
  </si>
  <si>
    <t>Спорт высших достижений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</si>
</sst>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D56" sqref="D5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x14ac:dyDescent="0.2">
      <c r="A2" s="20" t="s">
        <v>107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108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(C7+C16+C18+C21+C27+C34+C32+C40+C44+C49+C54+C52)</f>
        <v>1055121.3</v>
      </c>
      <c r="D6" s="3">
        <f>(D7+D16+D18+D21+D27+D32+D34+D40+D44+D49+D54+D52)</f>
        <v>543163.38</v>
      </c>
      <c r="E6" s="4">
        <f t="shared" ref="E6:E34" si="0">(D6/C6)</f>
        <v>0.5147876173099718</v>
      </c>
      <c r="F6" s="4">
        <v>1</v>
      </c>
      <c r="G6" s="3">
        <f>(G7+G16+G18+G21+G27+G34+G32+G40+G44+G49+G54+G52)</f>
        <v>1086738.9100000001</v>
      </c>
      <c r="H6" s="3">
        <f>(H7+H16+H18+H21+H27+H32+H34+H40+H44+H49+H54+H52)</f>
        <v>465103.88</v>
      </c>
      <c r="I6" s="4">
        <f t="shared" ref="I6:I34" si="1">(H6/G6)</f>
        <v>0.42798125264512699</v>
      </c>
      <c r="J6" s="4">
        <v>1</v>
      </c>
      <c r="K6" s="4">
        <f t="shared" ref="K6:K34" si="2">(D6/H6)</f>
        <v>1.1678323990760946</v>
      </c>
      <c r="L6" s="14">
        <f t="shared" ref="L6:L34" si="3">(E6-I6)</f>
        <v>8.6806364664844815E-2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124798.42</v>
      </c>
      <c r="D7" s="7">
        <f>SUM(D8:D15)</f>
        <v>59284.69</v>
      </c>
      <c r="E7" s="8">
        <f t="shared" si="0"/>
        <v>0.47504359430191506</v>
      </c>
      <c r="F7" s="8">
        <f>(D7/D6)</f>
        <v>0.10914706731517873</v>
      </c>
      <c r="G7" s="7">
        <f>SUM(G8:G15)</f>
        <v>106658.25999999998</v>
      </c>
      <c r="H7" s="7">
        <f>SUM(H8:H15)</f>
        <v>44954.039999999994</v>
      </c>
      <c r="I7" s="8">
        <f t="shared" si="1"/>
        <v>0.42147734268307024</v>
      </c>
      <c r="J7" s="8">
        <f>(H7/H6)</f>
        <v>9.6653762596003265E-2</v>
      </c>
      <c r="K7" s="8">
        <f t="shared" si="2"/>
        <v>1.3187844740984349</v>
      </c>
      <c r="L7" s="15">
        <f t="shared" si="3"/>
        <v>5.3566251618844818E-2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2227.19</v>
      </c>
      <c r="D8" s="3">
        <v>1511.63</v>
      </c>
      <c r="E8" s="4">
        <f t="shared" si="0"/>
        <v>0.67871622986812985</v>
      </c>
      <c r="F8" s="4">
        <f>(D8/D6)</f>
        <v>2.7830116235008336E-3</v>
      </c>
      <c r="G8" s="3">
        <v>2096.3000000000002</v>
      </c>
      <c r="H8" s="3">
        <v>1304.97</v>
      </c>
      <c r="I8" s="4">
        <f t="shared" si="1"/>
        <v>0.62251109096980395</v>
      </c>
      <c r="J8" s="4">
        <f>(H8/H6)</f>
        <v>2.8057602959579695E-3</v>
      </c>
      <c r="K8" s="4">
        <f t="shared" si="2"/>
        <v>1.158363793803689</v>
      </c>
      <c r="L8" s="14">
        <f t="shared" si="3"/>
        <v>5.6205138898325901E-2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830.64</v>
      </c>
      <c r="E9" s="4">
        <f t="shared" si="0"/>
        <v>0.39197772639328016</v>
      </c>
      <c r="F9" s="4">
        <f>(D9/D6)</f>
        <v>1.5292636259830329E-3</v>
      </c>
      <c r="G9" s="3">
        <v>2069.6</v>
      </c>
      <c r="H9" s="3">
        <v>760.48</v>
      </c>
      <c r="I9" s="4">
        <f t="shared" si="1"/>
        <v>0.36745264785465792</v>
      </c>
      <c r="J9" s="4">
        <f>(H9/H6)</f>
        <v>1.6350755878450209E-3</v>
      </c>
      <c r="K9" s="4">
        <f t="shared" si="2"/>
        <v>1.0922575215653272</v>
      </c>
      <c r="L9" s="14">
        <f t="shared" si="3"/>
        <v>2.4525078538622236E-2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56066.48</v>
      </c>
      <c r="D10" s="3">
        <v>26145.41</v>
      </c>
      <c r="E10" s="4">
        <f t="shared" si="0"/>
        <v>0.46632872261643676</v>
      </c>
      <c r="F10" s="4">
        <f>(D10/D6)</f>
        <v>4.8135443151561506E-2</v>
      </c>
      <c r="G10" s="3">
        <v>53764.17</v>
      </c>
      <c r="H10" s="3">
        <v>21918.78</v>
      </c>
      <c r="I10" s="4">
        <f t="shared" si="1"/>
        <v>0.40768377899258929</v>
      </c>
      <c r="J10" s="4">
        <f>(H10/H6)</f>
        <v>4.7126633301790559E-2</v>
      </c>
      <c r="K10" s="4">
        <f t="shared" si="2"/>
        <v>1.1928314440858478</v>
      </c>
      <c r="L10" s="14">
        <f t="shared" si="3"/>
        <v>5.8644943623847479E-2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>
        <v>4.6500000000000004</v>
      </c>
      <c r="E11" s="4">
        <f t="shared" si="0"/>
        <v>0.60389610389610393</v>
      </c>
      <c r="F11" s="4">
        <f>(D11/D6)</f>
        <v>8.5609600558859485E-6</v>
      </c>
      <c r="G11" s="3">
        <v>2.1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0.60389610389610393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14552.55</v>
      </c>
      <c r="D12" s="3">
        <v>8091.64</v>
      </c>
      <c r="E12" s="4">
        <f t="shared" si="0"/>
        <v>0.55602901209753619</v>
      </c>
      <c r="F12" s="4">
        <f>(D12/D6)</f>
        <v>1.4897248779915908E-2</v>
      </c>
      <c r="G12" s="3">
        <v>10773.28</v>
      </c>
      <c r="H12" s="3">
        <v>5070.6499999999996</v>
      </c>
      <c r="I12" s="4">
        <f t="shared" si="1"/>
        <v>0.47066909984702887</v>
      </c>
      <c r="J12" s="4">
        <f>(H12/H6)</f>
        <v>1.0902188130531183E-2</v>
      </c>
      <c r="K12" s="4">
        <f t="shared" si="2"/>
        <v>1.5957796337747627</v>
      </c>
      <c r="L12" s="14">
        <f t="shared" si="3"/>
        <v>8.5359912250507319E-2</v>
      </c>
    </row>
    <row r="13" spans="1:15" s="13" customFormat="1" ht="26.25" customHeight="1" x14ac:dyDescent="0.2">
      <c r="A13" s="1" t="s">
        <v>106</v>
      </c>
      <c r="B13" s="2">
        <v>107</v>
      </c>
      <c r="C13" s="3">
        <v>300</v>
      </c>
      <c r="D13" s="3"/>
      <c r="E13" s="4">
        <f t="shared" si="0"/>
        <v>0</v>
      </c>
      <c r="F13" s="4">
        <f>(D13/D7)</f>
        <v>0</v>
      </c>
      <c r="G13" s="3">
        <v>400</v>
      </c>
      <c r="H13" s="3"/>
      <c r="I13" s="4">
        <f t="shared" si="1"/>
        <v>0</v>
      </c>
      <c r="J13" s="4">
        <f>(H13/H7)</f>
        <v>0</v>
      </c>
      <c r="K13" s="4" t="e">
        <f t="shared" si="2"/>
        <v>#DIV/0!</v>
      </c>
      <c r="L13" s="14">
        <f t="shared" si="3"/>
        <v>0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1355.4</v>
      </c>
      <c r="D14" s="3"/>
      <c r="E14" s="4">
        <f t="shared" si="0"/>
        <v>0</v>
      </c>
      <c r="F14" s="4">
        <f>(D14/D6)</f>
        <v>0</v>
      </c>
      <c r="G14" s="3">
        <v>1863.54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48170</v>
      </c>
      <c r="D15" s="3">
        <v>22700.720000000001</v>
      </c>
      <c r="E15" s="4">
        <f t="shared" si="0"/>
        <v>0.47126261158397348</v>
      </c>
      <c r="F15" s="4">
        <f>(D15/D6)</f>
        <v>4.1793539174161558E-2</v>
      </c>
      <c r="G15" s="3">
        <v>35689.269999999997</v>
      </c>
      <c r="H15" s="3">
        <v>15899.16</v>
      </c>
      <c r="I15" s="4">
        <f t="shared" si="1"/>
        <v>0.44548851797753219</v>
      </c>
      <c r="J15" s="4">
        <f>(H15/H6)</f>
        <v>3.418410527987855E-2</v>
      </c>
      <c r="K15" s="4">
        <f t="shared" si="2"/>
        <v>1.427793669602671</v>
      </c>
      <c r="L15" s="14">
        <f t="shared" si="3"/>
        <v>2.5774093606441284E-2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712.7</v>
      </c>
      <c r="D16" s="7">
        <f>SUM(D17:D17)</f>
        <v>329.46</v>
      </c>
      <c r="E16" s="8">
        <f t="shared" si="0"/>
        <v>0.46227023993265043</v>
      </c>
      <c r="F16" s="8">
        <f>(D16/D6)</f>
        <v>6.0655782795960948E-4</v>
      </c>
      <c r="G16" s="7">
        <f>SUM(G17:G17)</f>
        <v>596.20000000000005</v>
      </c>
      <c r="H16" s="7">
        <f>SUM(H17:H17)</f>
        <v>210.24</v>
      </c>
      <c r="I16" s="8">
        <f t="shared" si="1"/>
        <v>0.35263334451526335</v>
      </c>
      <c r="J16" s="8">
        <f>(H16/H6)</f>
        <v>4.5202805016376126E-4</v>
      </c>
      <c r="K16" s="8">
        <f t="shared" si="2"/>
        <v>1.567066210045662</v>
      </c>
      <c r="L16" s="8">
        <f t="shared" si="3"/>
        <v>0.10963689541738708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712.7</v>
      </c>
      <c r="D17" s="3">
        <v>329.46</v>
      </c>
      <c r="E17" s="4">
        <f t="shared" si="0"/>
        <v>0.46227023993265043</v>
      </c>
      <c r="F17" s="4">
        <f>(D17/D6)</f>
        <v>6.0655782795960948E-4</v>
      </c>
      <c r="G17" s="3">
        <v>596.20000000000005</v>
      </c>
      <c r="H17" s="3">
        <v>210.24</v>
      </c>
      <c r="I17" s="4">
        <f t="shared" si="1"/>
        <v>0.35263334451526335</v>
      </c>
      <c r="J17" s="4">
        <f>(H17/H6)</f>
        <v>4.5202805016376126E-4</v>
      </c>
      <c r="K17" s="4">
        <f t="shared" si="2"/>
        <v>1.567066210045662</v>
      </c>
      <c r="L17" s="4">
        <f t="shared" si="3"/>
        <v>0.10963689541738708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21233.96</v>
      </c>
      <c r="D18" s="7">
        <f>SUM(D19:D20)</f>
        <v>10055.85</v>
      </c>
      <c r="E18" s="8">
        <f t="shared" si="0"/>
        <v>0.47357393533754422</v>
      </c>
      <c r="F18" s="8">
        <f>(D18/D6)</f>
        <v>1.8513490360856064E-2</v>
      </c>
      <c r="G18" s="7">
        <f>SUM(G19:G20)</f>
        <v>17560.22</v>
      </c>
      <c r="H18" s="7">
        <f>SUM(H19:H20)</f>
        <v>8694.23</v>
      </c>
      <c r="I18" s="8">
        <f t="shared" si="1"/>
        <v>0.49510940067949027</v>
      </c>
      <c r="J18" s="8">
        <f>(H18/H6)</f>
        <v>1.8693092820468406E-2</v>
      </c>
      <c r="K18" s="8">
        <f t="shared" si="2"/>
        <v>1.1566119138785149</v>
      </c>
      <c r="L18" s="15">
        <f t="shared" si="3"/>
        <v>-2.1535465341946058E-2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7103.53</v>
      </c>
      <c r="D19" s="3">
        <v>3881.68</v>
      </c>
      <c r="E19" s="4">
        <f t="shared" si="0"/>
        <v>0.54644381033091993</v>
      </c>
      <c r="F19" s="4">
        <f>(D19/D6)</f>
        <v>7.1464317053185726E-3</v>
      </c>
      <c r="G19" s="3">
        <v>6140.27</v>
      </c>
      <c r="H19" s="3">
        <v>3444.71</v>
      </c>
      <c r="I19" s="4">
        <f t="shared" si="1"/>
        <v>0.56100301778260564</v>
      </c>
      <c r="J19" s="4">
        <f>(H19/H6)</f>
        <v>7.4063239377835334E-3</v>
      </c>
      <c r="K19" s="4">
        <f t="shared" si="2"/>
        <v>1.1268524781476523</v>
      </c>
      <c r="L19" s="14">
        <f t="shared" si="3"/>
        <v>-1.4559207451685707E-2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14130.43</v>
      </c>
      <c r="D20" s="3">
        <v>6174.17</v>
      </c>
      <c r="E20" s="4">
        <f t="shared" si="0"/>
        <v>0.4369414094263232</v>
      </c>
      <c r="F20" s="4">
        <f>(D20/D6)</f>
        <v>1.1367058655537492E-2</v>
      </c>
      <c r="G20" s="3">
        <v>11419.95</v>
      </c>
      <c r="H20" s="3">
        <v>5249.52</v>
      </c>
      <c r="I20" s="4">
        <f t="shared" si="1"/>
        <v>0.4596797709271932</v>
      </c>
      <c r="J20" s="4">
        <f>(H20/H6)</f>
        <v>1.1286768882684876E-2</v>
      </c>
      <c r="K20" s="4">
        <f t="shared" si="2"/>
        <v>1.1761399137444946</v>
      </c>
      <c r="L20" s="4">
        <f t="shared" si="3"/>
        <v>-2.2738361500869997E-2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83501.94</v>
      </c>
      <c r="D21" s="7">
        <f>SUM(D22:D26)</f>
        <v>30908.190000000006</v>
      </c>
      <c r="E21" s="8">
        <f t="shared" si="0"/>
        <v>0.3701493641944128</v>
      </c>
      <c r="F21" s="8">
        <f>(D21/D6)</f>
        <v>5.6904038707469573E-2</v>
      </c>
      <c r="G21" s="7">
        <f>SUM(G22:G26)</f>
        <v>73343.850000000006</v>
      </c>
      <c r="H21" s="7">
        <f>SUM(H22:H26)</f>
        <v>18651.439999999999</v>
      </c>
      <c r="I21" s="8">
        <f t="shared" si="1"/>
        <v>0.25430134905653301</v>
      </c>
      <c r="J21" s="8">
        <f>(H21/H6)</f>
        <v>4.0101665030186369E-2</v>
      </c>
      <c r="K21" s="8">
        <f t="shared" si="2"/>
        <v>1.6571476518703119</v>
      </c>
      <c r="L21" s="15">
        <f t="shared" si="3"/>
        <v>0.11584801513787979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12023.54</v>
      </c>
      <c r="D22" s="3">
        <v>5804.77</v>
      </c>
      <c r="E22" s="4">
        <f t="shared" si="0"/>
        <v>0.48278377249961324</v>
      </c>
      <c r="F22" s="4">
        <f>(D22/D6)</f>
        <v>1.0686968624431199E-2</v>
      </c>
      <c r="G22" s="3">
        <v>13874.21</v>
      </c>
      <c r="H22" s="3">
        <v>3304.4</v>
      </c>
      <c r="I22" s="4">
        <f t="shared" si="1"/>
        <v>0.23816851554070467</v>
      </c>
      <c r="J22" s="4">
        <f>(H22/H6)</f>
        <v>7.1046493957435917E-3</v>
      </c>
      <c r="K22" s="4">
        <f t="shared" si="2"/>
        <v>1.7566789734898924</v>
      </c>
      <c r="L22" s="14">
        <f t="shared" si="3"/>
        <v>0.24461525695890857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11339.57</v>
      </c>
      <c r="D23" s="3">
        <v>5369.63</v>
      </c>
      <c r="E23" s="4">
        <f t="shared" si="0"/>
        <v>0.47353030141354568</v>
      </c>
      <c r="F23" s="4">
        <f>(D23/D6)</f>
        <v>9.8858468698681413E-3</v>
      </c>
      <c r="G23" s="3">
        <v>9204.6200000000008</v>
      </c>
      <c r="H23" s="3">
        <v>4501.75</v>
      </c>
      <c r="I23" s="4">
        <f t="shared" si="1"/>
        <v>0.48907505144155866</v>
      </c>
      <c r="J23" s="4">
        <f>(H23/H6)</f>
        <v>9.6790205233291109E-3</v>
      </c>
      <c r="K23" s="4">
        <f t="shared" si="2"/>
        <v>1.1927872494030101</v>
      </c>
      <c r="L23" s="14">
        <f t="shared" si="3"/>
        <v>-1.5544750028012977E-2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47752.51</v>
      </c>
      <c r="D24" s="3">
        <v>15227.94</v>
      </c>
      <c r="E24" s="4">
        <f t="shared" si="0"/>
        <v>0.31889297546872403</v>
      </c>
      <c r="F24" s="4">
        <f>(D24/D6)</f>
        <v>2.8035652919016742E-2</v>
      </c>
      <c r="G24" s="3">
        <v>40393.300000000003</v>
      </c>
      <c r="H24" s="3">
        <v>7179.73</v>
      </c>
      <c r="I24" s="4">
        <f t="shared" si="1"/>
        <v>0.17774556671527206</v>
      </c>
      <c r="J24" s="4">
        <f>(H24/H6)</f>
        <v>1.5436831015041197E-2</v>
      </c>
      <c r="K24" s="4">
        <f t="shared" si="2"/>
        <v>2.1209627660093071</v>
      </c>
      <c r="L24" s="4">
        <f t="shared" si="3"/>
        <v>0.14114740875345197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780.94</v>
      </c>
      <c r="D25" s="3">
        <v>400.29</v>
      </c>
      <c r="E25" s="4">
        <f t="shared" si="0"/>
        <v>0.51257458959715219</v>
      </c>
      <c r="F25" s="4">
        <f>(D25/D6)</f>
        <v>7.3696058081087871E-4</v>
      </c>
      <c r="G25" s="3">
        <v>502.2</v>
      </c>
      <c r="H25" s="3">
        <v>148.71</v>
      </c>
      <c r="I25" s="4">
        <f t="shared" si="1"/>
        <v>0.29611708482676224</v>
      </c>
      <c r="J25" s="4">
        <f>(H25/H6)</f>
        <v>3.197350234962564E-4</v>
      </c>
      <c r="K25" s="4">
        <f t="shared" si="2"/>
        <v>2.6917490417591283</v>
      </c>
      <c r="L25" s="4">
        <f t="shared" si="3"/>
        <v>0.21645750477038994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11605.38</v>
      </c>
      <c r="D26" s="3">
        <v>4105.5600000000004</v>
      </c>
      <c r="E26" s="4">
        <f t="shared" si="0"/>
        <v>0.35376351312925564</v>
      </c>
      <c r="F26" s="4">
        <f>(D26/D6)</f>
        <v>7.5586097133426046E-3</v>
      </c>
      <c r="G26" s="3">
        <v>9369.52</v>
      </c>
      <c r="H26" s="3">
        <v>3516.85</v>
      </c>
      <c r="I26" s="4">
        <f t="shared" si="1"/>
        <v>0.37535007129500764</v>
      </c>
      <c r="J26" s="4">
        <f>(H26/H6)</f>
        <v>7.5614290725762165E-3</v>
      </c>
      <c r="K26" s="4">
        <f t="shared" si="2"/>
        <v>1.167396960348039</v>
      </c>
      <c r="L26" s="4">
        <f t="shared" si="3"/>
        <v>-2.1586558165752001E-2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96084.25</v>
      </c>
      <c r="D27" s="7">
        <f>SUM(D28:D31)</f>
        <v>28470.010000000002</v>
      </c>
      <c r="E27" s="8">
        <f t="shared" si="0"/>
        <v>0.29630256779857261</v>
      </c>
      <c r="F27" s="8">
        <f>(D27/D6)</f>
        <v>5.2415186752833007E-2</v>
      </c>
      <c r="G27" s="7">
        <f>SUM(G28:G31)</f>
        <v>310891.39</v>
      </c>
      <c r="H27" s="7">
        <f>SUM(H28:H31)</f>
        <v>91658.14</v>
      </c>
      <c r="I27" s="8">
        <f t="shared" si="1"/>
        <v>0.29482366816269823</v>
      </c>
      <c r="J27" s="8">
        <f>(H27/H6)</f>
        <v>0.19707025449884444</v>
      </c>
      <c r="K27" s="8">
        <f t="shared" si="2"/>
        <v>0.31061081972643129</v>
      </c>
      <c r="L27" s="8">
        <f t="shared" si="3"/>
        <v>1.4788996358743867E-3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23551.7</v>
      </c>
      <c r="D28" s="3">
        <v>5050.58</v>
      </c>
      <c r="E28" s="4">
        <f t="shared" si="0"/>
        <v>0.21444651553815647</v>
      </c>
      <c r="F28" s="4">
        <f>(D28/D6)</f>
        <v>9.2984545460336448E-3</v>
      </c>
      <c r="G28" s="3">
        <v>209243.19</v>
      </c>
      <c r="H28" s="3">
        <v>62821.2</v>
      </c>
      <c r="I28" s="4">
        <f t="shared" si="1"/>
        <v>0.30023055947483879</v>
      </c>
      <c r="J28" s="4">
        <f>(H28/H6)</f>
        <v>0.13506918067421841</v>
      </c>
      <c r="K28" s="4">
        <f t="shared" si="2"/>
        <v>8.0396108320121229E-2</v>
      </c>
      <c r="L28" s="4">
        <f t="shared" si="3"/>
        <v>-8.5784043936682319E-2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18319.79</v>
      </c>
      <c r="D29" s="3">
        <v>3581.85</v>
      </c>
      <c r="E29" s="4">
        <f t="shared" si="0"/>
        <v>0.19551807089491746</v>
      </c>
      <c r="F29" s="4">
        <f>(D29/D6)</f>
        <v>6.5944246830484041E-3</v>
      </c>
      <c r="G29" s="3">
        <v>23819.61</v>
      </c>
      <c r="H29" s="3">
        <v>8108.07</v>
      </c>
      <c r="I29" s="4">
        <f t="shared" si="1"/>
        <v>0.34039474197940267</v>
      </c>
      <c r="J29" s="4">
        <f>(H29/H6)</f>
        <v>1.7432815223988242E-2</v>
      </c>
      <c r="K29" s="4">
        <f t="shared" si="2"/>
        <v>0.44176357628880858</v>
      </c>
      <c r="L29" s="4">
        <f t="shared" si="3"/>
        <v>-0.14487667108448521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43592.06</v>
      </c>
      <c r="D30" s="3">
        <v>15572.61</v>
      </c>
      <c r="E30" s="4">
        <f t="shared" si="0"/>
        <v>0.35723501022892706</v>
      </c>
      <c r="F30" s="4">
        <f>(D30/D6)</f>
        <v>2.8670213371159155E-2</v>
      </c>
      <c r="G30" s="3">
        <v>70312.509999999995</v>
      </c>
      <c r="H30" s="3">
        <v>17565.05</v>
      </c>
      <c r="I30" s="4">
        <f t="shared" si="1"/>
        <v>0.24981400891534097</v>
      </c>
      <c r="J30" s="4">
        <f>(H30/H6)</f>
        <v>3.7765864262409507E-2</v>
      </c>
      <c r="K30" s="4">
        <f t="shared" si="2"/>
        <v>0.8865679289270455</v>
      </c>
      <c r="L30" s="14">
        <f t="shared" si="3"/>
        <v>0.10742100131358609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10620.7</v>
      </c>
      <c r="D31" s="3">
        <v>4264.97</v>
      </c>
      <c r="E31" s="4">
        <f t="shared" si="0"/>
        <v>0.40157145950831868</v>
      </c>
      <c r="F31" s="4">
        <f>(D31/D6)</f>
        <v>7.8520941525918042E-3</v>
      </c>
      <c r="G31" s="3">
        <v>7516.08</v>
      </c>
      <c r="H31" s="3">
        <v>3163.82</v>
      </c>
      <c r="I31" s="4">
        <f t="shared" si="1"/>
        <v>0.42094017094017094</v>
      </c>
      <c r="J31" s="4">
        <f>(H31/H6)</f>
        <v>6.802394338228269E-3</v>
      </c>
      <c r="K31" s="4">
        <f t="shared" si="2"/>
        <v>1.3480444525921196</v>
      </c>
      <c r="L31" s="14">
        <f t="shared" si="3"/>
        <v>-1.9368711431852259E-2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500</v>
      </c>
      <c r="D32" s="7">
        <f>SUM(D33:D33)</f>
        <v>0</v>
      </c>
      <c r="E32" s="8">
        <f t="shared" si="0"/>
        <v>0</v>
      </c>
      <c r="F32" s="8">
        <f>(D32/D6)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104</v>
      </c>
      <c r="B33" s="2">
        <v>602</v>
      </c>
      <c r="C33" s="3">
        <v>500</v>
      </c>
      <c r="D33" s="3"/>
      <c r="E33" s="4">
        <f t="shared" ref="E33:E55" si="4">(D33/C33)</f>
        <v>0</v>
      </c>
      <c r="F33" s="4">
        <f>(D33/D6)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578967.15</v>
      </c>
      <c r="D34" s="7">
        <f>SUM(D35:D39)</f>
        <v>340128.85000000003</v>
      </c>
      <c r="E34" s="8">
        <f t="shared" si="0"/>
        <v>0.5874752134037311</v>
      </c>
      <c r="F34" s="8">
        <f>(D34/D6)</f>
        <v>0.62619989219449967</v>
      </c>
      <c r="G34" s="7">
        <f>SUM(G35:G39)</f>
        <v>444464.41</v>
      </c>
      <c r="H34" s="7">
        <f>SUM(H35:H39)</f>
        <v>233710.25</v>
      </c>
      <c r="I34" s="8">
        <f t="shared" si="1"/>
        <v>0.52582444115154237</v>
      </c>
      <c r="J34" s="8">
        <f>(H34/H6)</f>
        <v>0.50249043288995998</v>
      </c>
      <c r="K34" s="8">
        <f t="shared" si="2"/>
        <v>1.4553441708269108</v>
      </c>
      <c r="L34" s="15">
        <f t="shared" si="3"/>
        <v>6.1650772252188735E-2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155497.91</v>
      </c>
      <c r="D35" s="3">
        <v>83703.94</v>
      </c>
      <c r="E35" s="4">
        <f t="shared" si="4"/>
        <v>0.53829623819381234</v>
      </c>
      <c r="F35" s="4">
        <f>(D35/D6)</f>
        <v>0.15410453480866107</v>
      </c>
      <c r="G35" s="3">
        <v>133461.18</v>
      </c>
      <c r="H35" s="3">
        <v>69128.2</v>
      </c>
      <c r="I35" s="4">
        <f t="shared" ref="I35:I55" si="5">(H35/G35)</f>
        <v>0.51796484940414889</v>
      </c>
      <c r="J35" s="4">
        <f>(H35/H6)</f>
        <v>0.148629592167668</v>
      </c>
      <c r="K35" s="4">
        <f t="shared" ref="K35:K55" si="6">(D35/H35)</f>
        <v>1.2108508539206866</v>
      </c>
      <c r="L35" s="14">
        <f t="shared" ref="L35:L55" si="7">(E35-I35)</f>
        <v>2.0331388789663452E-2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338926.47</v>
      </c>
      <c r="D36" s="3">
        <v>214408.73</v>
      </c>
      <c r="E36" s="4">
        <f t="shared" si="4"/>
        <v>0.63261134487371262</v>
      </c>
      <c r="F36" s="4">
        <f>(D36/D6)</f>
        <v>0.39474076842220107</v>
      </c>
      <c r="G36" s="3">
        <v>241476.56</v>
      </c>
      <c r="H36" s="3">
        <v>126674.9</v>
      </c>
      <c r="I36" s="4">
        <f t="shared" si="5"/>
        <v>0.52458466362118128</v>
      </c>
      <c r="J36" s="4">
        <f>(H36/H6)</f>
        <v>0.27235829552744217</v>
      </c>
      <c r="K36" s="4">
        <f t="shared" si="6"/>
        <v>1.692590481618695</v>
      </c>
      <c r="L36" s="14">
        <f t="shared" si="7"/>
        <v>0.10802668125253134</v>
      </c>
    </row>
    <row r="37" spans="1:12" s="13" customFormat="1" ht="21" customHeight="1" x14ac:dyDescent="0.2">
      <c r="A37" s="1" t="s">
        <v>102</v>
      </c>
      <c r="B37" s="2">
        <v>703</v>
      </c>
      <c r="C37" s="3">
        <v>21179.29</v>
      </c>
      <c r="D37" s="3">
        <v>10939.36</v>
      </c>
      <c r="E37" s="4">
        <f t="shared" si="4"/>
        <v>0.51651212103899613</v>
      </c>
      <c r="F37" s="4">
        <f>(D37/D6)</f>
        <v>2.0140091182141183E-2</v>
      </c>
      <c r="G37" s="3">
        <v>22901.439999999999</v>
      </c>
      <c r="H37" s="3">
        <v>14714.03</v>
      </c>
      <c r="I37" s="4">
        <f t="shared" si="5"/>
        <v>0.64249365978733219</v>
      </c>
      <c r="J37" s="4">
        <f>(H37/H12)</f>
        <v>2.9018035163144766</v>
      </c>
      <c r="K37" s="4">
        <f t="shared" si="6"/>
        <v>0.74346457088914464</v>
      </c>
      <c r="L37" s="14">
        <f t="shared" si="7"/>
        <v>-0.12598153874833606</v>
      </c>
    </row>
    <row r="38" spans="1:12" s="13" customFormat="1" ht="21" customHeight="1" x14ac:dyDescent="0.2">
      <c r="A38" s="1" t="s">
        <v>68</v>
      </c>
      <c r="B38" s="2" t="s">
        <v>69</v>
      </c>
      <c r="C38" s="3"/>
      <c r="D38" s="3"/>
      <c r="E38" s="4" t="e">
        <f t="shared" si="4"/>
        <v>#DIV/0!</v>
      </c>
      <c r="F38" s="4">
        <f>(D38/D6)</f>
        <v>0</v>
      </c>
      <c r="G38" s="3">
        <v>10007.120000000001</v>
      </c>
      <c r="H38" s="3">
        <v>4322.01</v>
      </c>
      <c r="I38" s="4">
        <f t="shared" si="5"/>
        <v>0.43189349183381431</v>
      </c>
      <c r="J38" s="4">
        <f>(H38/H6)</f>
        <v>9.2925692213103022E-3</v>
      </c>
      <c r="K38" s="4">
        <f t="shared" si="6"/>
        <v>0</v>
      </c>
      <c r="L38" s="4" t="e">
        <f t="shared" si="7"/>
        <v>#DIV/0!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63363.48</v>
      </c>
      <c r="D39" s="3">
        <v>31076.82</v>
      </c>
      <c r="E39" s="4">
        <f t="shared" si="4"/>
        <v>0.49045317586723453</v>
      </c>
      <c r="F39" s="4">
        <f>(D39/D6)</f>
        <v>5.7214497781496239E-2</v>
      </c>
      <c r="G39" s="3">
        <v>36618.11</v>
      </c>
      <c r="H39" s="3">
        <v>18871.11</v>
      </c>
      <c r="I39" s="4">
        <f t="shared" si="5"/>
        <v>0.51534909912062643</v>
      </c>
      <c r="J39" s="4">
        <f>(H39/H6)</f>
        <v>4.0573968120842165E-2</v>
      </c>
      <c r="K39" s="4">
        <f t="shared" si="6"/>
        <v>1.6467934318648982</v>
      </c>
      <c r="L39" s="14">
        <f t="shared" si="7"/>
        <v>-2.4895923253391905E-2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107833.15</v>
      </c>
      <c r="D40" s="7">
        <f>SUM(D41:D43)</f>
        <v>57347.450000000004</v>
      </c>
      <c r="E40" s="8">
        <f t="shared" si="4"/>
        <v>0.53181651468031865</v>
      </c>
      <c r="F40" s="8">
        <f>(D40/D6)</f>
        <v>0.10558047930256272</v>
      </c>
      <c r="G40" s="7">
        <f>SUM(G41:G43)</f>
        <v>98084.639999999985</v>
      </c>
      <c r="H40" s="7">
        <f>SUM(H41:H43)</f>
        <v>49713.960000000006</v>
      </c>
      <c r="I40" s="8">
        <f t="shared" si="5"/>
        <v>0.50684755533588144</v>
      </c>
      <c r="J40" s="8">
        <f>(H40/H6)</f>
        <v>0.10688786341666297</v>
      </c>
      <c r="K40" s="8">
        <f t="shared" si="6"/>
        <v>1.1535482186492485</v>
      </c>
      <c r="L40" s="15">
        <f t="shared" si="7"/>
        <v>2.4968959344437214E-2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76813.929999999993</v>
      </c>
      <c r="D41" s="3">
        <v>40344.01</v>
      </c>
      <c r="E41" s="4">
        <f t="shared" si="4"/>
        <v>0.5252173661730366</v>
      </c>
      <c r="F41" s="4">
        <f>(D41/D6)</f>
        <v>7.4276012495540486E-2</v>
      </c>
      <c r="G41" s="3">
        <v>73176.62</v>
      </c>
      <c r="H41" s="3">
        <v>36108.76</v>
      </c>
      <c r="I41" s="4">
        <f t="shared" si="5"/>
        <v>0.49344667736771669</v>
      </c>
      <c r="J41" s="4">
        <f>(H41/H6)</f>
        <v>7.7635903617918653E-2</v>
      </c>
      <c r="K41" s="4">
        <f t="shared" si="6"/>
        <v>1.117291482731614</v>
      </c>
      <c r="L41" s="14">
        <f t="shared" si="7"/>
        <v>3.1770688805319913E-2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451</v>
      </c>
      <c r="D42" s="3">
        <v>176.23</v>
      </c>
      <c r="E42" s="4">
        <f t="shared" si="4"/>
        <v>0.39075388026607538</v>
      </c>
      <c r="F42" s="4">
        <f>(D42/D6)</f>
        <v>3.2445118078468395E-4</v>
      </c>
      <c r="G42" s="3">
        <v>243.79</v>
      </c>
      <c r="H42" s="3">
        <v>133.30000000000001</v>
      </c>
      <c r="I42" s="4">
        <f t="shared" si="5"/>
        <v>0.54678206653267158</v>
      </c>
      <c r="J42" s="4">
        <f>(H42/H6)</f>
        <v>2.8660264025318392E-4</v>
      </c>
      <c r="K42" s="4">
        <f t="shared" si="6"/>
        <v>1.3220555138784695</v>
      </c>
      <c r="L42" s="14">
        <f t="shared" si="7"/>
        <v>-0.1560281862665962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30568.22</v>
      </c>
      <c r="D43" s="3">
        <v>16827.21</v>
      </c>
      <c r="E43" s="4">
        <f t="shared" si="4"/>
        <v>0.55048053174178935</v>
      </c>
      <c r="F43" s="4">
        <f>(D43/D6)</f>
        <v>3.0980015626237541E-2</v>
      </c>
      <c r="G43" s="3">
        <v>24664.23</v>
      </c>
      <c r="H43" s="3">
        <v>13471.9</v>
      </c>
      <c r="I43" s="4">
        <f t="shared" si="5"/>
        <v>0.54621206500263741</v>
      </c>
      <c r="J43" s="4">
        <f>(H43/H6)</f>
        <v>2.8965357158491131E-2</v>
      </c>
      <c r="K43" s="4">
        <f t="shared" si="6"/>
        <v>1.2490598950407885</v>
      </c>
      <c r="L43" s="14">
        <f t="shared" si="7"/>
        <v>4.2684667391519326E-3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33316.839999999997</v>
      </c>
      <c r="D44" s="7">
        <f>SUM(D45:D48)</f>
        <v>12365.45</v>
      </c>
      <c r="E44" s="8">
        <f t="shared" si="4"/>
        <v>0.37114714360665663</v>
      </c>
      <c r="F44" s="8">
        <f>(D44/D6)</f>
        <v>2.2765617961947288E-2</v>
      </c>
      <c r="G44" s="7">
        <f>SUM(G45:G48)</f>
        <v>29576.25</v>
      </c>
      <c r="H44" s="7">
        <f>SUM(H45:H48)</f>
        <v>14065.11</v>
      </c>
      <c r="I44" s="8">
        <f t="shared" si="5"/>
        <v>0.47555420311905672</v>
      </c>
      <c r="J44" s="8">
        <f>(H44/H6)</f>
        <v>3.0240792659050705E-2</v>
      </c>
      <c r="K44" s="8">
        <f t="shared" si="6"/>
        <v>0.87915771721657354</v>
      </c>
      <c r="L44" s="8">
        <f t="shared" si="7"/>
        <v>-0.10440705951240009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8453.6</v>
      </c>
      <c r="D45" s="3">
        <v>2609.31</v>
      </c>
      <c r="E45" s="4">
        <f t="shared" si="4"/>
        <v>0.30866258162203081</v>
      </c>
      <c r="F45" s="4">
        <f>(D45/D6)</f>
        <v>4.8039136953599484E-3</v>
      </c>
      <c r="G45" s="3">
        <v>5000</v>
      </c>
      <c r="H45" s="3">
        <v>2395.84</v>
      </c>
      <c r="I45" s="4">
        <f t="shared" si="5"/>
        <v>0.47916800000000004</v>
      </c>
      <c r="J45" s="4">
        <f>(H45/H6)</f>
        <v>5.1511933205115384E-3</v>
      </c>
      <c r="K45" s="4">
        <f t="shared" si="6"/>
        <v>1.0891002738079336</v>
      </c>
      <c r="L45" s="4">
        <f t="shared" si="7"/>
        <v>-0.17050541837796923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6126.54</v>
      </c>
      <c r="D46" s="3">
        <v>1117.56</v>
      </c>
      <c r="E46" s="4">
        <f t="shared" si="4"/>
        <v>0.18241291169240711</v>
      </c>
      <c r="F46" s="4">
        <f>(D46/D6)</f>
        <v>2.0575024774313762E-3</v>
      </c>
      <c r="G46" s="3">
        <v>2518.17</v>
      </c>
      <c r="H46" s="3">
        <v>246.48</v>
      </c>
      <c r="I46" s="4">
        <f t="shared" si="5"/>
        <v>9.7880603771786645E-2</v>
      </c>
      <c r="J46" s="4">
        <f>(H46/H6)</f>
        <v>5.2994612730386168E-4</v>
      </c>
      <c r="K46" s="4">
        <f t="shared" si="6"/>
        <v>4.5340798442064267</v>
      </c>
      <c r="L46" s="4">
        <f t="shared" si="7"/>
        <v>8.453230792062047E-2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17895.2</v>
      </c>
      <c r="D47" s="3">
        <v>8247.83</v>
      </c>
      <c r="E47" s="4">
        <f t="shared" si="4"/>
        <v>0.4608962179802405</v>
      </c>
      <c r="F47" s="4">
        <f>(D47/D6)</f>
        <v>1.5184804984459741E-2</v>
      </c>
      <c r="G47" s="3">
        <v>21368.080000000002</v>
      </c>
      <c r="H47" s="3">
        <v>11092.19</v>
      </c>
      <c r="I47" s="4">
        <f t="shared" si="5"/>
        <v>0.51910092062553115</v>
      </c>
      <c r="J47" s="4">
        <f>(H47/H6)</f>
        <v>2.384884426249035E-2</v>
      </c>
      <c r="K47" s="4">
        <f t="shared" si="6"/>
        <v>0.74357092693147153</v>
      </c>
      <c r="L47" s="14">
        <f t="shared" si="7"/>
        <v>-5.8204702645290651E-2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841.5</v>
      </c>
      <c r="D48" s="3">
        <v>390.75</v>
      </c>
      <c r="E48" s="4">
        <f t="shared" si="4"/>
        <v>0.464349376114082</v>
      </c>
      <c r="F48" s="4">
        <f>(D48/D6)</f>
        <v>7.1939680469622238E-4</v>
      </c>
      <c r="G48" s="3">
        <v>690</v>
      </c>
      <c r="H48" s="3">
        <v>330.6</v>
      </c>
      <c r="I48" s="4">
        <f t="shared" si="5"/>
        <v>0.47913043478260875</v>
      </c>
      <c r="J48" s="4">
        <f>(H48/H6)</f>
        <v>7.108089487449557E-4</v>
      </c>
      <c r="K48" s="4">
        <f t="shared" si="6"/>
        <v>1.1819419237749544</v>
      </c>
      <c r="L48" s="14">
        <f t="shared" si="7"/>
        <v>-1.4781058668526748E-2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SUM(C50:C51)</f>
        <v>4303.3899999999994</v>
      </c>
      <c r="D49" s="7">
        <f>SUM(D50:D51)</f>
        <v>2771.43</v>
      </c>
      <c r="E49" s="8">
        <f t="shared" si="4"/>
        <v>0.64401088444226529</v>
      </c>
      <c r="F49" s="8">
        <f>(D49/D6)</f>
        <v>5.1023874253083848E-3</v>
      </c>
      <c r="G49" s="7">
        <f>SUM(G50:G51)</f>
        <v>2191.06</v>
      </c>
      <c r="H49" s="7">
        <f>SUM(H50:H51)</f>
        <v>1912.67</v>
      </c>
      <c r="I49" s="8">
        <f t="shared" si="5"/>
        <v>0.87294277655563979</v>
      </c>
      <c r="J49" s="8">
        <f>(H49/H6)</f>
        <v>4.1123501270296861E-3</v>
      </c>
      <c r="K49" s="8">
        <f t="shared" si="6"/>
        <v>1.4489849268300332</v>
      </c>
      <c r="L49" s="15">
        <f t="shared" si="7"/>
        <v>-0.2289318921133745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2386.91</v>
      </c>
      <c r="D50" s="3">
        <v>1906.31</v>
      </c>
      <c r="E50" s="4">
        <f t="shared" si="4"/>
        <v>0.79865181343242941</v>
      </c>
      <c r="F50" s="4">
        <f>(D50/D6)</f>
        <v>3.5096438202442881E-3</v>
      </c>
      <c r="G50" s="3">
        <v>2191.06</v>
      </c>
      <c r="H50" s="3">
        <v>1912.67</v>
      </c>
      <c r="I50" s="4">
        <f t="shared" si="5"/>
        <v>0.87294277655563979</v>
      </c>
      <c r="J50" s="4">
        <f>(H50/H6)</f>
        <v>4.1123501270296861E-3</v>
      </c>
      <c r="K50" s="4">
        <f t="shared" si="6"/>
        <v>0.99667480537677688</v>
      </c>
      <c r="L50" s="4">
        <f t="shared" si="7"/>
        <v>-7.4290963123210374E-2</v>
      </c>
    </row>
    <row r="51" spans="1:12" s="13" customFormat="1" ht="21" customHeight="1" x14ac:dyDescent="0.2">
      <c r="A51" s="25" t="s">
        <v>109</v>
      </c>
      <c r="B51" s="2">
        <v>1103</v>
      </c>
      <c r="C51" s="3">
        <v>1916.48</v>
      </c>
      <c r="D51" s="3">
        <v>865.12</v>
      </c>
      <c r="E51" s="4">
        <f t="shared" si="4"/>
        <v>0.45141092002003674</v>
      </c>
      <c r="F51" s="4"/>
      <c r="G51" s="3"/>
      <c r="H51" s="3"/>
      <c r="I51" s="4"/>
      <c r="J51" s="4"/>
      <c r="K51" s="4"/>
      <c r="L51" s="4"/>
    </row>
    <row r="52" spans="1:12" s="13" customFormat="1" ht="21" customHeight="1" x14ac:dyDescent="0.2">
      <c r="A52" s="5" t="s">
        <v>94</v>
      </c>
      <c r="B52" s="6" t="s">
        <v>95</v>
      </c>
      <c r="C52" s="7">
        <f>SUM(C53:C53)</f>
        <v>3856.3</v>
      </c>
      <c r="D52" s="7">
        <f>SUM(D53:D53)</f>
        <v>1495.4</v>
      </c>
      <c r="E52" s="8">
        <f t="shared" si="4"/>
        <v>0.38778103363327543</v>
      </c>
      <c r="F52" s="8">
        <f>(D52/D6)</f>
        <v>2.7531311113057734E-3</v>
      </c>
      <c r="G52" s="7">
        <f>SUM(G53:G53)</f>
        <v>3367.83</v>
      </c>
      <c r="H52" s="7">
        <f>SUM(H53:H53)</f>
        <v>1531.71</v>
      </c>
      <c r="I52" s="8">
        <f t="shared" si="5"/>
        <v>0.45480621052725345</v>
      </c>
      <c r="J52" s="8">
        <f>(H52/H6)</f>
        <v>3.293264291839492E-3</v>
      </c>
      <c r="K52" s="8">
        <f t="shared" si="6"/>
        <v>0.97629446827402055</v>
      </c>
      <c r="L52" s="15">
        <f t="shared" si="7"/>
        <v>-6.7025176893978022E-2</v>
      </c>
    </row>
    <row r="53" spans="1:12" s="13" customFormat="1" ht="21" customHeight="1" x14ac:dyDescent="0.2">
      <c r="A53" s="1" t="s">
        <v>96</v>
      </c>
      <c r="B53" s="2" t="s">
        <v>97</v>
      </c>
      <c r="C53" s="3">
        <v>3856.3</v>
      </c>
      <c r="D53" s="3">
        <v>1495.4</v>
      </c>
      <c r="E53" s="4">
        <f t="shared" si="4"/>
        <v>0.38778103363327543</v>
      </c>
      <c r="F53" s="4">
        <f>(D53/D6)</f>
        <v>2.7531311113057734E-3</v>
      </c>
      <c r="G53" s="3">
        <v>3367.83</v>
      </c>
      <c r="H53" s="3">
        <v>1531.71</v>
      </c>
      <c r="I53" s="4">
        <f t="shared" si="5"/>
        <v>0.45480621052725345</v>
      </c>
      <c r="J53" s="4">
        <f>(H53/H6)</f>
        <v>3.293264291839492E-3</v>
      </c>
      <c r="K53" s="4">
        <f t="shared" si="6"/>
        <v>0.97629446827402055</v>
      </c>
      <c r="L53" s="4">
        <f t="shared" si="7"/>
        <v>-6.7025176893978022E-2</v>
      </c>
    </row>
    <row r="54" spans="1:12" s="13" customFormat="1" ht="41.1" customHeight="1" x14ac:dyDescent="0.2">
      <c r="A54" s="5" t="s">
        <v>98</v>
      </c>
      <c r="B54" s="6" t="s">
        <v>99</v>
      </c>
      <c r="C54" s="7">
        <f>SUM(C55:C55)</f>
        <v>13.2</v>
      </c>
      <c r="D54" s="7">
        <f>SUM(D55:D55)</f>
        <v>6.6</v>
      </c>
      <c r="E54" s="8">
        <f t="shared" si="4"/>
        <v>0.5</v>
      </c>
      <c r="F54" s="8">
        <f>(D54/D6)</f>
        <v>1.2151040079321988E-5</v>
      </c>
      <c r="G54" s="7">
        <f>SUM(G55:G55)</f>
        <v>4.8</v>
      </c>
      <c r="H54" s="7">
        <f>SUM(H55:H55)</f>
        <v>2.09</v>
      </c>
      <c r="I54" s="8">
        <f t="shared" si="5"/>
        <v>0.43541666666666667</v>
      </c>
      <c r="J54" s="8">
        <f>(H54/H6)</f>
        <v>4.4936197909163859E-6</v>
      </c>
      <c r="K54" s="8">
        <f t="shared" si="6"/>
        <v>3.1578947368421053</v>
      </c>
      <c r="L54" s="8">
        <f t="shared" si="7"/>
        <v>6.4583333333333326E-2</v>
      </c>
    </row>
    <row r="55" spans="1:12" s="13" customFormat="1" ht="21" customHeight="1" x14ac:dyDescent="0.2">
      <c r="A55" s="1" t="s">
        <v>100</v>
      </c>
      <c r="B55" s="2" t="s">
        <v>101</v>
      </c>
      <c r="C55" s="3">
        <v>13.2</v>
      </c>
      <c r="D55" s="3">
        <v>6.6</v>
      </c>
      <c r="E55" s="4">
        <f t="shared" si="4"/>
        <v>0.5</v>
      </c>
      <c r="F55" s="4">
        <f>(D55/D6)</f>
        <v>1.2151040079321988E-5</v>
      </c>
      <c r="G55" s="3">
        <v>4.8</v>
      </c>
      <c r="H55" s="3">
        <v>2.09</v>
      </c>
      <c r="I55" s="4">
        <f t="shared" si="5"/>
        <v>0.43541666666666667</v>
      </c>
      <c r="J55" s="4">
        <f>(H55/H6)</f>
        <v>4.4936197909163859E-6</v>
      </c>
      <c r="K55" s="4">
        <f t="shared" si="6"/>
        <v>3.1578947368421053</v>
      </c>
      <c r="L55" s="4">
        <f t="shared" si="7"/>
        <v>6.4583333333333326E-2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2020-07-10T07:49:55Z</cp:lastPrinted>
  <dcterms:created xsi:type="dcterms:W3CDTF">2017-03-10T06:35:34Z</dcterms:created>
  <dcterms:modified xsi:type="dcterms:W3CDTF">2024-07-04T13:33:53Z</dcterms:modified>
</cp:coreProperties>
</file>