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январь\"/>
    </mc:Choice>
  </mc:AlternateContent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47" i="1" l="1"/>
  <c r="G47" i="1"/>
  <c r="D47" i="1"/>
  <c r="C47" i="1"/>
  <c r="E49" i="1"/>
  <c r="K35" i="1" l="1"/>
  <c r="K53" i="1"/>
  <c r="I53" i="1"/>
  <c r="E53" i="1"/>
  <c r="H52" i="1"/>
  <c r="G52" i="1"/>
  <c r="D52" i="1"/>
  <c r="C52" i="1"/>
  <c r="K51" i="1"/>
  <c r="I51" i="1"/>
  <c r="E51" i="1"/>
  <c r="H50" i="1"/>
  <c r="G50" i="1"/>
  <c r="I50" i="1" s="1"/>
  <c r="D50" i="1"/>
  <c r="C50" i="1"/>
  <c r="K48" i="1"/>
  <c r="I48" i="1"/>
  <c r="E48" i="1"/>
  <c r="K46" i="1"/>
  <c r="I46" i="1"/>
  <c r="E46" i="1"/>
  <c r="K45" i="1"/>
  <c r="I45" i="1"/>
  <c r="E45" i="1"/>
  <c r="K44" i="1"/>
  <c r="I44" i="1"/>
  <c r="E44" i="1"/>
  <c r="K43" i="1"/>
  <c r="I43" i="1"/>
  <c r="E43" i="1"/>
  <c r="H42" i="1"/>
  <c r="G42" i="1"/>
  <c r="D42" i="1"/>
  <c r="C42" i="1"/>
  <c r="K41" i="1"/>
  <c r="I41" i="1"/>
  <c r="E41" i="1"/>
  <c r="K40" i="1"/>
  <c r="I40" i="1"/>
  <c r="E40" i="1"/>
  <c r="K39" i="1"/>
  <c r="I39" i="1"/>
  <c r="E39" i="1"/>
  <c r="H38" i="1"/>
  <c r="G38" i="1"/>
  <c r="D38" i="1"/>
  <c r="C38" i="1"/>
  <c r="K37" i="1"/>
  <c r="I37" i="1"/>
  <c r="E37" i="1"/>
  <c r="K36" i="1"/>
  <c r="I36" i="1"/>
  <c r="E36" i="1"/>
  <c r="E35" i="1"/>
  <c r="K34" i="1"/>
  <c r="I34" i="1"/>
  <c r="E34" i="1"/>
  <c r="K33" i="1"/>
  <c r="I33" i="1"/>
  <c r="E33" i="1"/>
  <c r="H32" i="1"/>
  <c r="G32" i="1"/>
  <c r="D32" i="1"/>
  <c r="C32" i="1"/>
  <c r="K31" i="1"/>
  <c r="I31" i="1"/>
  <c r="E31" i="1"/>
  <c r="K30" i="1"/>
  <c r="I30" i="1"/>
  <c r="E30" i="1"/>
  <c r="K29" i="1"/>
  <c r="I29" i="1"/>
  <c r="E29" i="1"/>
  <c r="K28" i="1"/>
  <c r="I28" i="1"/>
  <c r="E28" i="1"/>
  <c r="H27" i="1"/>
  <c r="G27" i="1"/>
  <c r="D27" i="1"/>
  <c r="C27" i="1"/>
  <c r="K26" i="1"/>
  <c r="I26" i="1"/>
  <c r="E26" i="1"/>
  <c r="K25" i="1"/>
  <c r="I25" i="1"/>
  <c r="E25" i="1"/>
  <c r="K24" i="1"/>
  <c r="I24" i="1"/>
  <c r="E24" i="1"/>
  <c r="K23" i="1"/>
  <c r="I23" i="1"/>
  <c r="E23" i="1"/>
  <c r="K22" i="1"/>
  <c r="I22" i="1"/>
  <c r="E22" i="1"/>
  <c r="H21" i="1"/>
  <c r="G21" i="1"/>
  <c r="D21" i="1"/>
  <c r="C21" i="1"/>
  <c r="K20" i="1"/>
  <c r="I20" i="1"/>
  <c r="E20" i="1"/>
  <c r="K19" i="1"/>
  <c r="I19" i="1"/>
  <c r="E19" i="1"/>
  <c r="H18" i="1"/>
  <c r="G18" i="1"/>
  <c r="D18" i="1"/>
  <c r="C18" i="1"/>
  <c r="K17" i="1"/>
  <c r="I17" i="1"/>
  <c r="E17" i="1"/>
  <c r="H16" i="1"/>
  <c r="G16" i="1"/>
  <c r="D16" i="1"/>
  <c r="C16" i="1"/>
  <c r="K15" i="1"/>
  <c r="I15" i="1"/>
  <c r="E15" i="1"/>
  <c r="K14" i="1"/>
  <c r="I14" i="1"/>
  <c r="E14" i="1"/>
  <c r="K13" i="1"/>
  <c r="I13" i="1"/>
  <c r="E13" i="1"/>
  <c r="K12" i="1"/>
  <c r="I12" i="1"/>
  <c r="E12" i="1"/>
  <c r="K11" i="1"/>
  <c r="I11" i="1"/>
  <c r="E11" i="1"/>
  <c r="K10" i="1"/>
  <c r="I10" i="1"/>
  <c r="E10" i="1"/>
  <c r="K9" i="1"/>
  <c r="I9" i="1"/>
  <c r="E9" i="1"/>
  <c r="K8" i="1"/>
  <c r="I8" i="1"/>
  <c r="E8" i="1"/>
  <c r="H7" i="1"/>
  <c r="G7" i="1"/>
  <c r="D7" i="1"/>
  <c r="C7" i="1"/>
  <c r="G6" i="1" l="1"/>
  <c r="H6" i="1"/>
  <c r="J16" i="1" s="1"/>
  <c r="D6" i="1"/>
  <c r="F24" i="1" s="1"/>
  <c r="C6" i="1"/>
  <c r="L33" i="1"/>
  <c r="L26" i="1"/>
  <c r="L12" i="1"/>
  <c r="E16" i="1"/>
  <c r="I47" i="1"/>
  <c r="L8" i="1"/>
  <c r="L45" i="1"/>
  <c r="L39" i="1"/>
  <c r="L13" i="1"/>
  <c r="L41" i="1"/>
  <c r="I52" i="1"/>
  <c r="E27" i="1"/>
  <c r="I7" i="1"/>
  <c r="I16" i="1"/>
  <c r="I27" i="1"/>
  <c r="L30" i="1"/>
  <c r="I32" i="1"/>
  <c r="K21" i="1"/>
  <c r="L40" i="1"/>
  <c r="I42" i="1"/>
  <c r="L19" i="1"/>
  <c r="L22" i="1"/>
  <c r="L36" i="1"/>
  <c r="I38" i="1"/>
  <c r="L10" i="1"/>
  <c r="I18" i="1"/>
  <c r="K27" i="1"/>
  <c r="L29" i="1"/>
  <c r="E38" i="1"/>
  <c r="L48" i="1"/>
  <c r="K50" i="1"/>
  <c r="E52" i="1"/>
  <c r="L20" i="1"/>
  <c r="L43" i="1"/>
  <c r="E47" i="1"/>
  <c r="L9" i="1"/>
  <c r="L23" i="1"/>
  <c r="E42" i="1"/>
  <c r="L44" i="1"/>
  <c r="L11" i="1"/>
  <c r="L14" i="1"/>
  <c r="L15" i="1"/>
  <c r="L17" i="1"/>
  <c r="E21" i="1"/>
  <c r="I21" i="1"/>
  <c r="L24" i="1"/>
  <c r="L31" i="1"/>
  <c r="E32" i="1"/>
  <c r="K42" i="1"/>
  <c r="L46" i="1"/>
  <c r="E50" i="1"/>
  <c r="L50" i="1" s="1"/>
  <c r="L53" i="1"/>
  <c r="E7" i="1"/>
  <c r="L51" i="1"/>
  <c r="K38" i="1"/>
  <c r="K32" i="1"/>
  <c r="L34" i="1"/>
  <c r="L37" i="1"/>
  <c r="L28" i="1"/>
  <c r="L25" i="1"/>
  <c r="E18" i="1"/>
  <c r="K7" i="1"/>
  <c r="K52" i="1"/>
  <c r="K47" i="1"/>
  <c r="K18" i="1"/>
  <c r="K16" i="1"/>
  <c r="L47" i="1" l="1"/>
  <c r="L52" i="1"/>
  <c r="L16" i="1"/>
  <c r="L27" i="1"/>
  <c r="L32" i="1"/>
  <c r="L38" i="1"/>
  <c r="L21" i="1"/>
  <c r="L42" i="1"/>
  <c r="L7" i="1"/>
  <c r="L18" i="1"/>
  <c r="F30" i="1"/>
  <c r="F15" i="1"/>
  <c r="F34" i="1"/>
  <c r="F51" i="1"/>
  <c r="F44" i="1"/>
  <c r="F41" i="1"/>
  <c r="F29" i="1"/>
  <c r="F25" i="1"/>
  <c r="F14" i="1"/>
  <c r="F46" i="1"/>
  <c r="F45" i="1"/>
  <c r="F38" i="1"/>
  <c r="F32" i="1"/>
  <c r="F12" i="1"/>
  <c r="E6" i="1"/>
  <c r="F53" i="1"/>
  <c r="F52" i="1"/>
  <c r="F50" i="1"/>
  <c r="F42" i="1"/>
  <c r="F39" i="1"/>
  <c r="F36" i="1"/>
  <c r="F33" i="1"/>
  <c r="F22" i="1"/>
  <c r="F21" i="1"/>
  <c r="F10" i="1"/>
  <c r="F8" i="1"/>
  <c r="F48" i="1"/>
  <c r="F47" i="1"/>
  <c r="F43" i="1"/>
  <c r="F40" i="1"/>
  <c r="F37" i="1"/>
  <c r="F31" i="1"/>
  <c r="F23" i="1"/>
  <c r="F19" i="1"/>
  <c r="F26" i="1"/>
  <c r="F20" i="1"/>
  <c r="F16" i="1"/>
  <c r="F9" i="1"/>
  <c r="F7" i="1"/>
  <c r="F27" i="1"/>
  <c r="F17" i="1"/>
  <c r="F11" i="1"/>
  <c r="F28" i="1"/>
  <c r="F18" i="1"/>
  <c r="F13" i="1"/>
  <c r="J40" i="1"/>
  <c r="J28" i="1"/>
  <c r="J51" i="1"/>
  <c r="J18" i="1"/>
  <c r="J19" i="1"/>
  <c r="J27" i="1"/>
  <c r="J26" i="1"/>
  <c r="J53" i="1"/>
  <c r="J42" i="1"/>
  <c r="J20" i="1"/>
  <c r="J34" i="1"/>
  <c r="J15" i="1"/>
  <c r="J29" i="1"/>
  <c r="J11" i="1"/>
  <c r="J44" i="1"/>
  <c r="J33" i="1"/>
  <c r="J22" i="1"/>
  <c r="I6" i="1"/>
  <c r="J17" i="1"/>
  <c r="J48" i="1"/>
  <c r="J36" i="1"/>
  <c r="J24" i="1"/>
  <c r="J14" i="1"/>
  <c r="J32" i="1"/>
  <c r="J52" i="1"/>
  <c r="J43" i="1"/>
  <c r="J31" i="1"/>
  <c r="J13" i="1"/>
  <c r="J50" i="1"/>
  <c r="J41" i="1"/>
  <c r="J25" i="1"/>
  <c r="J10" i="1"/>
  <c r="J7" i="1"/>
  <c r="K6" i="1"/>
  <c r="J47" i="1"/>
  <c r="J39" i="1"/>
  <c r="J45" i="1"/>
  <c r="J37" i="1"/>
  <c r="J23" i="1"/>
  <c r="J8" i="1"/>
  <c r="J46" i="1"/>
  <c r="J38" i="1"/>
  <c r="J30" i="1"/>
  <c r="J21" i="1"/>
  <c r="J9" i="1"/>
  <c r="J12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<sst xmlns="http://schemas.openxmlformats.org/spreadsheetml/2006/main" count="109" uniqueCount="109">
  <si>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</si>
  <si>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</si>
  <si>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</si>
  <si>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</si>
  <si>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</si>
  <si>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</si>
  <si>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</si>
  <si>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</si>
  <si>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</si>
  <si>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</si>
  <si>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</si>
  <si>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</si>
  <si>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</si>
  <si>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</si>
  <si>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</si>
  <si>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</si>
  <si>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</si>
  <si>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</si>
  <si>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</si>
  <si>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</si>
  <si>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</si>
  <si>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</si>
  <si>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</si>
  <si>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</si>
  <si>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</si>
  <si>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</si>
  <si>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</si>
  <si>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</si>
  <si>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</si>
  <si>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</si>
  <si>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</si>
  <si>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</si>
  <si>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</si>
  <si>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</si>
  <si>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</si>
  <si>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</si>
  <si>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</si>
  <si>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</si>
  <si>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</si>
  <si>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</si>
  <si>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</si>
  <si>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</si>
  <si>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</si>
  <si>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</si>
  <si>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</si>
  <si>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</si>
  <si>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</si>
  <si>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</si>
  <si>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</si>
  <si>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</si>
  <si>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</si>
  <si>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</si>
  <si>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</si>
  <si>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</si>
  <si>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</si>
  <si>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</si>
  <si>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</si>
  <si>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</si>
  <si>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</si>
  <si>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</si>
  <si>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</si>
  <si>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</si>
  <si>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</si>
  <si>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</si>
  <si>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</si>
  <si>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</si>
  <si>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</si>
  <si>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</si>
  <si>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</si>
  <si>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</si>
  <si>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</si>
  <si>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</si>
  <si>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</si>
  <si>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</si>
  <si>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</si>
  <si>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</si>
  <si>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</si>
  <si>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</si>
  <si>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</si>
  <si>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</si>
  <si>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</si>
  <si>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</si>
  <si>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</si>
  <si>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</si>
  <si>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</si>
  <si>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</si>
  <si>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</si>
  <si>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</si>
  <si>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</si>
  <si>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</si>
  <si>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</si>
  <si>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</si>
  <si>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</si>
  <si>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</si>
  <si>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</si>
  <si>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</si>
  <si>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</si>
  <si>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</si>
  <si>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</si>
  <si>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</si>
  <si>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</si>
  <si>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</si>
  <si>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</si>
  <si>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</si>
  <si>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</si>
  <si>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Анализ исполнения расходов (бюджет Тоншаевского муниципального округа)</t>
  </si>
  <si>
    <t>Информация за январь 2024 года в сравнении с январем 2023 года</t>
  </si>
  <si>
    <t>за январь 2024 года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</si>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</sst>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name val="Verdana"/>
      <family val="2"/>
    </font>
    <font>
      <sz val="11"/>
      <name val="Calibri"/>
      <family val="2"/>
      <charset val="204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/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4" fontId="5" fillId="0" borderId="0" xfId="1" applyNumberFormat="1" applyFont="1" applyFill="1" applyBorder="1" applyAlignment="1" applyProtection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4" fillId="0" borderId="0" xfId="1" applyNumberFormat="1" applyFont="1" applyFill="1" applyBorder="1" applyAlignment="1" applyProtection="1">
      <alignment horizontal="center" wrapText="1"/>
      <protection locked="0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6" fillId="0" borderId="0" xfId="1" applyNumberFormat="1" applyFont="1" applyFill="1" applyBorder="1" applyAlignment="1" applyProtection="1">
      <alignment horizontal="left" wrapText="1"/>
    </xf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0" zoomScaleNormal="80" workbookViewId="0">
      <selection activeCell="F47" sqref="F47"/>
    </sheetView>
  </sheetViews>
  <sheetFormatPr defaultColWidth="9.85546875" defaultRowHeight="15" x14ac:dyDescent="0.25"/>
  <cols>
    <col min="1" max="1" width="38.140625" style="13" customWidth="1"/>
    <col min="2" max="2" width="10" style="14" customWidth="1"/>
    <col min="3" max="4" width="16.42578125" style="15" customWidth="1"/>
    <col min="5" max="6" width="13.5703125" style="16" customWidth="1"/>
    <col min="7" max="7" width="16.42578125" style="15" customWidth="1"/>
    <col min="8" max="8" width="13.5703125" style="15" customWidth="1"/>
    <col min="9" max="12" width="13.5703125" style="16" customWidth="1"/>
    <col min="13" max="16384" width="9.85546875" style="11"/>
  </cols>
  <sheetData>
    <row r="1" spans="1:15" x14ac:dyDescent="0.25">
      <c r="A1" s="19" t="s">
        <v>105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s="17" customFormat="1" ht="21.75" customHeight="1" x14ac:dyDescent="0.25">
      <c r="A2" s="26" t="s">
        <v>106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8"/>
      <c r="N2" s="18"/>
      <c r="O2" s="18"/>
    </row>
    <row r="3" spans="1: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s="12" customFormat="1" ht="20.100000000000001" customHeight="1" x14ac:dyDescent="0.25">
      <c r="A4" s="23" t="s">
        <v>0</v>
      </c>
      <c r="B4" s="24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2" customFormat="1" ht="83.1" customHeight="1" x14ac:dyDescent="0.25">
      <c r="A5" s="23"/>
      <c r="B5" s="24"/>
      <c r="C5" s="1" t="s">
        <v>3</v>
      </c>
      <c r="D5" s="1" t="s">
        <v>4</v>
      </c>
      <c r="E5" s="2" t="s">
        <v>5</v>
      </c>
      <c r="F5" s="2" t="s">
        <v>6</v>
      </c>
      <c r="G5" s="1" t="s">
        <v>7</v>
      </c>
      <c r="H5" s="1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5" s="12" customFormat="1" ht="21" customHeight="1" x14ac:dyDescent="0.25">
      <c r="A6" s="3" t="s">
        <v>13</v>
      </c>
      <c r="B6" s="4"/>
      <c r="C6" s="5">
        <f>(C7+C16+C18+C21+C27+C32+C38+C42+C47+C52+C50)</f>
        <v>1007738.17</v>
      </c>
      <c r="D6" s="5">
        <f>(D7+D16+D18+D21+D27+D32+D38+D42+D47+D52+D50)</f>
        <v>57826.770000000004</v>
      </c>
      <c r="E6" s="6">
        <f t="shared" ref="E6:E53" si="0">(D6/C6)</f>
        <v>5.7382732659615347E-2</v>
      </c>
      <c r="F6" s="6">
        <v>1</v>
      </c>
      <c r="G6" s="5">
        <f>(G7+G16+G18+G21+G27+G32+G38+G42+G47+G52+G50)</f>
        <v>1060929.5</v>
      </c>
      <c r="H6" s="5">
        <f>(H7+H16+H18+H21+H27+H32+H38+H42+H47+H52+H50)</f>
        <v>49383.219999999994</v>
      </c>
      <c r="I6" s="6">
        <f t="shared" ref="I6:I53" si="1">(H6/G6)</f>
        <v>4.6547126835477751E-2</v>
      </c>
      <c r="J6" s="6">
        <v>1</v>
      </c>
      <c r="K6" s="6">
        <f t="shared" ref="K6:K53" si="2">(D6/H6)</f>
        <v>1.1709801426476445</v>
      </c>
      <c r="L6" s="6">
        <f t="shared" ref="L6:L53" si="3">(E6-I6)</f>
        <v>1.0835605824137597E-2</v>
      </c>
    </row>
    <row r="7" spans="1:15" s="12" customFormat="1" ht="21" customHeight="1" x14ac:dyDescent="0.25">
      <c r="A7" s="7" t="s">
        <v>14</v>
      </c>
      <c r="B7" s="8" t="s">
        <v>15</v>
      </c>
      <c r="C7" s="9">
        <f>SUM(C8:C15)</f>
        <v>121006.33</v>
      </c>
      <c r="D7" s="9">
        <f>SUM(D8:D15)</f>
        <v>7269.2300000000005</v>
      </c>
      <c r="E7" s="10">
        <f t="shared" si="0"/>
        <v>6.0073138322598502E-2</v>
      </c>
      <c r="F7" s="10">
        <f>(D7/D6)</f>
        <v>0.12570700386689418</v>
      </c>
      <c r="G7" s="9">
        <f>SUM(G8:G15)</f>
        <v>103943.54</v>
      </c>
      <c r="H7" s="9">
        <f>SUM(H8:H15)</f>
        <v>5995.46</v>
      </c>
      <c r="I7" s="10">
        <f t="shared" si="1"/>
        <v>5.7679967413078299E-2</v>
      </c>
      <c r="J7" s="10">
        <f>(H7/H6)</f>
        <v>0.12140682604334024</v>
      </c>
      <c r="K7" s="10">
        <f t="shared" si="2"/>
        <v>1.2124557581903641</v>
      </c>
      <c r="L7" s="10">
        <f t="shared" si="3"/>
        <v>2.3931709095202022E-3</v>
      </c>
    </row>
    <row r="8" spans="1:15" s="12" customFormat="1" ht="41.1" customHeight="1" x14ac:dyDescent="0.25">
      <c r="A8" s="3" t="s">
        <v>16</v>
      </c>
      <c r="B8" s="4" t="s">
        <v>17</v>
      </c>
      <c r="C8" s="5">
        <v>2227.19</v>
      </c>
      <c r="D8" s="5">
        <v>180.17</v>
      </c>
      <c r="E8" s="6">
        <f t="shared" si="0"/>
        <v>8.089565775708403E-2</v>
      </c>
      <c r="F8" s="6">
        <f>(D8/D6)</f>
        <v>3.1156850019463298E-3</v>
      </c>
      <c r="G8" s="5">
        <v>2096.3000000000002</v>
      </c>
      <c r="H8" s="5">
        <v>169.17</v>
      </c>
      <c r="I8" s="6">
        <f t="shared" si="1"/>
        <v>8.0699327386347358E-2</v>
      </c>
      <c r="J8" s="6">
        <f>(H8/H6)</f>
        <v>3.4256575411647926E-3</v>
      </c>
      <c r="K8" s="6">
        <f t="shared" si="2"/>
        <v>1.0650233492936101</v>
      </c>
      <c r="L8" s="6">
        <f t="shared" si="3"/>
        <v>1.9633037073667203E-4</v>
      </c>
    </row>
    <row r="9" spans="1:15" s="12" customFormat="1" ht="60.95" customHeight="1" x14ac:dyDescent="0.25">
      <c r="A9" s="3" t="s">
        <v>18</v>
      </c>
      <c r="B9" s="4" t="s">
        <v>19</v>
      </c>
      <c r="C9" s="5">
        <v>2119.1</v>
      </c>
      <c r="D9" s="5">
        <v>119.34</v>
      </c>
      <c r="E9" s="6">
        <f t="shared" si="0"/>
        <v>5.6316360719173238E-2</v>
      </c>
      <c r="F9" s="6">
        <f>(D9/D6)</f>
        <v>2.0637500590124608E-3</v>
      </c>
      <c r="G9" s="5">
        <v>2069.6</v>
      </c>
      <c r="H9" s="5">
        <v>99.59</v>
      </c>
      <c r="I9" s="6">
        <f t="shared" si="1"/>
        <v>4.8120409741012761E-2</v>
      </c>
      <c r="J9" s="6">
        <f>(H9/H6)</f>
        <v>2.0166769198120336E-3</v>
      </c>
      <c r="K9" s="6">
        <f t="shared" si="2"/>
        <v>1.1983130836429361</v>
      </c>
      <c r="L9" s="6">
        <f t="shared" si="3"/>
        <v>8.1959509781604767E-3</v>
      </c>
    </row>
    <row r="10" spans="1:15" s="12" customFormat="1" ht="60.95" customHeight="1" x14ac:dyDescent="0.25">
      <c r="A10" s="3" t="s">
        <v>20</v>
      </c>
      <c r="B10" s="4" t="s">
        <v>21</v>
      </c>
      <c r="C10" s="5">
        <v>55227.46</v>
      </c>
      <c r="D10" s="5">
        <v>3336.17</v>
      </c>
      <c r="E10" s="6">
        <f t="shared" si="0"/>
        <v>6.0407811621247837E-2</v>
      </c>
      <c r="F10" s="6">
        <f>(D10/D6)</f>
        <v>5.7692483948178323E-2</v>
      </c>
      <c r="G10" s="5">
        <v>54234.81</v>
      </c>
      <c r="H10" s="5">
        <v>2995.87</v>
      </c>
      <c r="I10" s="6">
        <f t="shared" si="1"/>
        <v>5.5238877023815518E-2</v>
      </c>
      <c r="J10" s="6">
        <f>(H10/H6)</f>
        <v>6.0665748406037522E-2</v>
      </c>
      <c r="K10" s="6">
        <f t="shared" si="2"/>
        <v>1.1135897084986999</v>
      </c>
      <c r="L10" s="6">
        <f t="shared" si="3"/>
        <v>5.1689345974323189E-3</v>
      </c>
    </row>
    <row r="11" spans="1:15" s="12" customFormat="1" ht="21" customHeight="1" x14ac:dyDescent="0.25">
      <c r="A11" s="3" t="s">
        <v>22</v>
      </c>
      <c r="B11" s="4" t="s">
        <v>23</v>
      </c>
      <c r="C11" s="5">
        <v>7.7</v>
      </c>
      <c r="D11" s="5"/>
      <c r="E11" s="6">
        <f t="shared" si="0"/>
        <v>0</v>
      </c>
      <c r="F11" s="6">
        <f>(D11/D6)</f>
        <v>0</v>
      </c>
      <c r="G11" s="5">
        <v>2.1</v>
      </c>
      <c r="H11" s="5"/>
      <c r="I11" s="6">
        <f t="shared" si="1"/>
        <v>0</v>
      </c>
      <c r="J11" s="6">
        <f>(H11/H6)</f>
        <v>0</v>
      </c>
      <c r="K11" s="6" t="e">
        <f t="shared" si="2"/>
        <v>#DIV/0!</v>
      </c>
      <c r="L11" s="6">
        <f t="shared" si="3"/>
        <v>0</v>
      </c>
    </row>
    <row r="12" spans="1:15" s="12" customFormat="1" ht="41.1" customHeight="1" x14ac:dyDescent="0.25">
      <c r="A12" s="3" t="s">
        <v>24</v>
      </c>
      <c r="B12" s="4" t="s">
        <v>25</v>
      </c>
      <c r="C12" s="5">
        <v>12891.3</v>
      </c>
      <c r="D12" s="5">
        <v>884.1</v>
      </c>
      <c r="E12" s="6">
        <f t="shared" si="0"/>
        <v>6.8581136115054342E-2</v>
      </c>
      <c r="F12" s="6">
        <f>(D12/D6)</f>
        <v>1.5288766777048069E-2</v>
      </c>
      <c r="G12" s="5">
        <v>10773.28</v>
      </c>
      <c r="H12" s="5">
        <v>716.8</v>
      </c>
      <c r="I12" s="6">
        <f t="shared" si="1"/>
        <v>6.6534982846449722E-2</v>
      </c>
      <c r="J12" s="6">
        <f>(H12/H6)</f>
        <v>1.4515051873895627E-2</v>
      </c>
      <c r="K12" s="6">
        <f t="shared" si="2"/>
        <v>1.2333984375</v>
      </c>
      <c r="L12" s="6">
        <f t="shared" si="3"/>
        <v>2.0461532686046197E-3</v>
      </c>
    </row>
    <row r="13" spans="1:15" s="12" customFormat="1" ht="21" customHeight="1" x14ac:dyDescent="0.25">
      <c r="A13" s="3" t="s">
        <v>26</v>
      </c>
      <c r="B13" s="4" t="s">
        <v>27</v>
      </c>
      <c r="C13" s="5">
        <v>300</v>
      </c>
      <c r="D13" s="5"/>
      <c r="E13" s="6">
        <f t="shared" si="0"/>
        <v>0</v>
      </c>
      <c r="F13" s="6">
        <f>(D13/D6)</f>
        <v>0</v>
      </c>
      <c r="G13" s="5">
        <v>400</v>
      </c>
      <c r="H13" s="5"/>
      <c r="I13" s="6">
        <f t="shared" si="1"/>
        <v>0</v>
      </c>
      <c r="J13" s="6">
        <f>(H13/H6)</f>
        <v>0</v>
      </c>
      <c r="K13" s="6" t="e">
        <f t="shared" si="2"/>
        <v>#DIV/0!</v>
      </c>
      <c r="L13" s="6">
        <f t="shared" si="3"/>
        <v>0</v>
      </c>
    </row>
    <row r="14" spans="1:15" s="12" customFormat="1" ht="21" customHeight="1" x14ac:dyDescent="0.25">
      <c r="A14" s="3" t="s">
        <v>28</v>
      </c>
      <c r="B14" s="4" t="s">
        <v>29</v>
      </c>
      <c r="C14" s="5">
        <v>1800</v>
      </c>
      <c r="D14" s="5"/>
      <c r="E14" s="6">
        <f t="shared" si="0"/>
        <v>0</v>
      </c>
      <c r="F14" s="6">
        <f>(D14/D6)</f>
        <v>0</v>
      </c>
      <c r="G14" s="5">
        <v>950</v>
      </c>
      <c r="H14" s="5"/>
      <c r="I14" s="6">
        <f t="shared" si="1"/>
        <v>0</v>
      </c>
      <c r="J14" s="6">
        <f>(H14/H6)</f>
        <v>0</v>
      </c>
      <c r="K14" s="6" t="e">
        <f t="shared" si="2"/>
        <v>#DIV/0!</v>
      </c>
      <c r="L14" s="6">
        <f t="shared" si="3"/>
        <v>0</v>
      </c>
    </row>
    <row r="15" spans="1:15" s="12" customFormat="1" ht="21" customHeight="1" x14ac:dyDescent="0.25">
      <c r="A15" s="3" t="s">
        <v>30</v>
      </c>
      <c r="B15" s="4" t="s">
        <v>31</v>
      </c>
      <c r="C15" s="5">
        <v>46433.58</v>
      </c>
      <c r="D15" s="5">
        <v>2749.45</v>
      </c>
      <c r="E15" s="6">
        <f t="shared" si="0"/>
        <v>5.9212535410795374E-2</v>
      </c>
      <c r="F15" s="6">
        <f>(D15/D6)</f>
        <v>4.7546318080708978E-2</v>
      </c>
      <c r="G15" s="5">
        <v>33417.449999999997</v>
      </c>
      <c r="H15" s="5">
        <v>2014.03</v>
      </c>
      <c r="I15" s="6">
        <f t="shared" si="1"/>
        <v>6.0268811653791658E-2</v>
      </c>
      <c r="J15" s="6">
        <f>(H15/H6)</f>
        <v>4.0783691302430265E-2</v>
      </c>
      <c r="K15" s="6">
        <f t="shared" si="2"/>
        <v>1.3651484833890259</v>
      </c>
      <c r="L15" s="6">
        <f t="shared" si="3"/>
        <v>-1.0562762429962846E-3</v>
      </c>
    </row>
    <row r="16" spans="1:15" s="12" customFormat="1" ht="21" customHeight="1" x14ac:dyDescent="0.25">
      <c r="A16" s="7" t="s">
        <v>32</v>
      </c>
      <c r="B16" s="8" t="s">
        <v>33</v>
      </c>
      <c r="C16" s="9">
        <f>SUM(C17:C17)</f>
        <v>712.7</v>
      </c>
      <c r="D16" s="9">
        <f>SUM(D17:D17)</f>
        <v>50.03</v>
      </c>
      <c r="E16" s="10">
        <f t="shared" si="0"/>
        <v>7.0197839203030729E-2</v>
      </c>
      <c r="F16" s="10">
        <f>(D16/D6)</f>
        <v>8.651702317110224E-4</v>
      </c>
      <c r="G16" s="9">
        <f>SUM(G17:G17)</f>
        <v>596.20000000000005</v>
      </c>
      <c r="H16" s="9">
        <f>SUM(H17:H17)</f>
        <v>6.39</v>
      </c>
      <c r="I16" s="10">
        <f t="shared" si="1"/>
        <v>1.0717879906071787E-2</v>
      </c>
      <c r="J16" s="10">
        <f>(H16/H6)</f>
        <v>1.2939617951198808E-4</v>
      </c>
      <c r="K16" s="10">
        <f t="shared" si="2"/>
        <v>7.8294209702660416</v>
      </c>
      <c r="L16" s="10">
        <f t="shared" si="3"/>
        <v>5.9479959296958942E-2</v>
      </c>
    </row>
    <row r="17" spans="1:12" s="12" customFormat="1" ht="21" customHeight="1" x14ac:dyDescent="0.25">
      <c r="A17" s="3" t="s">
        <v>34</v>
      </c>
      <c r="B17" s="4" t="s">
        <v>35</v>
      </c>
      <c r="C17" s="5">
        <v>712.7</v>
      </c>
      <c r="D17" s="5">
        <v>50.03</v>
      </c>
      <c r="E17" s="6">
        <f t="shared" si="0"/>
        <v>7.0197839203030729E-2</v>
      </c>
      <c r="F17" s="6">
        <f>(D17/D6)</f>
        <v>8.651702317110224E-4</v>
      </c>
      <c r="G17" s="5">
        <v>596.20000000000005</v>
      </c>
      <c r="H17" s="5">
        <v>6.39</v>
      </c>
      <c r="I17" s="6">
        <f t="shared" si="1"/>
        <v>1.0717879906071787E-2</v>
      </c>
      <c r="J17" s="6">
        <f>(H17/H6)</f>
        <v>1.2939617951198808E-4</v>
      </c>
      <c r="K17" s="6">
        <f t="shared" si="2"/>
        <v>7.8294209702660416</v>
      </c>
      <c r="L17" s="6">
        <f t="shared" si="3"/>
        <v>5.9479959296958942E-2</v>
      </c>
    </row>
    <row r="18" spans="1:12" s="12" customFormat="1" ht="41.1" customHeight="1" x14ac:dyDescent="0.25">
      <c r="A18" s="7" t="s">
        <v>36</v>
      </c>
      <c r="B18" s="8" t="s">
        <v>37</v>
      </c>
      <c r="C18" s="9">
        <f>SUM(C19:C20)</f>
        <v>20660.169999999998</v>
      </c>
      <c r="D18" s="9">
        <f>SUM(D19:D20)</f>
        <v>1483.3899999999999</v>
      </c>
      <c r="E18" s="10">
        <f t="shared" si="0"/>
        <v>7.1799506006000921E-2</v>
      </c>
      <c r="F18" s="10">
        <f>(D18/D6)</f>
        <v>2.5652306016746219E-2</v>
      </c>
      <c r="G18" s="9">
        <f>SUM(G19:G20)</f>
        <v>17150.330000000002</v>
      </c>
      <c r="H18" s="9">
        <f>SUM(H19:H20)</f>
        <v>1124.74</v>
      </c>
      <c r="I18" s="10">
        <f t="shared" si="1"/>
        <v>6.5581245375453415E-2</v>
      </c>
      <c r="J18" s="10">
        <f>(H18/H6)</f>
        <v>2.2775752573444993E-2</v>
      </c>
      <c r="K18" s="10">
        <f t="shared" si="2"/>
        <v>1.3188736952540141</v>
      </c>
      <c r="L18" s="10">
        <f t="shared" si="3"/>
        <v>6.2182606305475063E-3</v>
      </c>
    </row>
    <row r="19" spans="1:12" s="12" customFormat="1" ht="41.1" customHeight="1" x14ac:dyDescent="0.25">
      <c r="A19" s="3" t="s">
        <v>38</v>
      </c>
      <c r="B19" s="4" t="s">
        <v>39</v>
      </c>
      <c r="C19" s="5">
        <v>6574.75</v>
      </c>
      <c r="D19" s="5">
        <v>587.97</v>
      </c>
      <c r="E19" s="6">
        <f t="shared" si="0"/>
        <v>8.9428495380052472E-2</v>
      </c>
      <c r="F19" s="6">
        <f>(D19/D6)</f>
        <v>1.0167782153490502E-2</v>
      </c>
      <c r="G19" s="5">
        <v>6143.23</v>
      </c>
      <c r="H19" s="5">
        <v>502.12</v>
      </c>
      <c r="I19" s="6">
        <f t="shared" si="1"/>
        <v>8.1735503961271189E-2</v>
      </c>
      <c r="J19" s="6">
        <f>(H19/H6)</f>
        <v>1.016782623733325E-2</v>
      </c>
      <c r="K19" s="6">
        <f t="shared" si="2"/>
        <v>1.1709750657213416</v>
      </c>
      <c r="L19" s="6">
        <f t="shared" si="3"/>
        <v>7.6929914187812837E-3</v>
      </c>
    </row>
    <row r="20" spans="1:12" s="12" customFormat="1" ht="21" customHeight="1" x14ac:dyDescent="0.25">
      <c r="A20" s="3" t="s">
        <v>40</v>
      </c>
      <c r="B20" s="4" t="s">
        <v>41</v>
      </c>
      <c r="C20" s="5">
        <v>14085.42</v>
      </c>
      <c r="D20" s="5">
        <v>895.42</v>
      </c>
      <c r="E20" s="6">
        <f t="shared" si="0"/>
        <v>6.3570699347268306E-2</v>
      </c>
      <c r="F20" s="6">
        <f>(D20/D6)</f>
        <v>1.5484523863255719E-2</v>
      </c>
      <c r="G20" s="5">
        <v>11007.1</v>
      </c>
      <c r="H20" s="5">
        <v>622.62</v>
      </c>
      <c r="I20" s="6">
        <f t="shared" si="1"/>
        <v>5.6565307846753454E-2</v>
      </c>
      <c r="J20" s="6">
        <f>(H20/H6)</f>
        <v>1.2607926336111741E-2</v>
      </c>
      <c r="K20" s="6">
        <f t="shared" si="2"/>
        <v>1.438148469371366</v>
      </c>
      <c r="L20" s="6">
        <f t="shared" si="3"/>
        <v>7.0053915005148515E-3</v>
      </c>
    </row>
    <row r="21" spans="1:12" s="12" customFormat="1" ht="21" customHeight="1" x14ac:dyDescent="0.25">
      <c r="A21" s="7" t="s">
        <v>42</v>
      </c>
      <c r="B21" s="8" t="s">
        <v>43</v>
      </c>
      <c r="C21" s="9">
        <f>SUM(C22:C26)</f>
        <v>78579.58</v>
      </c>
      <c r="D21" s="9">
        <f>SUM(D22:D26)</f>
        <v>2387.71</v>
      </c>
      <c r="E21" s="10">
        <f t="shared" si="0"/>
        <v>3.0385883966292514E-2</v>
      </c>
      <c r="F21" s="10">
        <f>(D21/D6)</f>
        <v>4.1290737836472621E-2</v>
      </c>
      <c r="G21" s="9">
        <f>SUM(G22:G26)</f>
        <v>65830.42</v>
      </c>
      <c r="H21" s="9">
        <f>SUM(H22:H26)</f>
        <v>2069.27</v>
      </c>
      <c r="I21" s="10">
        <f t="shared" si="1"/>
        <v>3.1433340391873545E-2</v>
      </c>
      <c r="J21" s="10">
        <f>(H21/H6)</f>
        <v>4.1902289887131704E-2</v>
      </c>
      <c r="K21" s="10">
        <f t="shared" si="2"/>
        <v>1.1538900191855099</v>
      </c>
      <c r="L21" s="10">
        <f t="shared" si="3"/>
        <v>-1.0474564255810309E-3</v>
      </c>
    </row>
    <row r="22" spans="1:12" s="12" customFormat="1" ht="21" customHeight="1" x14ac:dyDescent="0.25">
      <c r="A22" s="3" t="s">
        <v>44</v>
      </c>
      <c r="B22" s="4" t="s">
        <v>45</v>
      </c>
      <c r="C22" s="5">
        <v>16330.1</v>
      </c>
      <c r="D22" s="5">
        <v>323.55</v>
      </c>
      <c r="E22" s="6">
        <f t="shared" si="0"/>
        <v>1.9813105859731416E-2</v>
      </c>
      <c r="F22" s="6">
        <f>(D22/D6)</f>
        <v>5.5951594737177956E-3</v>
      </c>
      <c r="G22" s="5">
        <v>14828.78</v>
      </c>
      <c r="H22" s="5">
        <v>292.3</v>
      </c>
      <c r="I22" s="6">
        <f t="shared" si="1"/>
        <v>1.9711668795410007E-2</v>
      </c>
      <c r="J22" s="6">
        <f>(H22/H6)</f>
        <v>5.9190145964560445E-3</v>
      </c>
      <c r="K22" s="6">
        <f t="shared" si="2"/>
        <v>1.106910708176531</v>
      </c>
      <c r="L22" s="6">
        <f t="shared" si="3"/>
        <v>1.0143706432140867E-4</v>
      </c>
    </row>
    <row r="23" spans="1:12" s="12" customFormat="1" ht="21" customHeight="1" x14ac:dyDescent="0.25">
      <c r="A23" s="3" t="s">
        <v>46</v>
      </c>
      <c r="B23" s="4" t="s">
        <v>47</v>
      </c>
      <c r="C23" s="5">
        <v>8772.2000000000007</v>
      </c>
      <c r="D23" s="5">
        <v>1170.1500000000001</v>
      </c>
      <c r="E23" s="6">
        <f t="shared" si="0"/>
        <v>0.13339299149586192</v>
      </c>
      <c r="F23" s="6">
        <f>(D23/D6)</f>
        <v>2.023543767013098E-2</v>
      </c>
      <c r="G23" s="5">
        <v>8204.6200000000008</v>
      </c>
      <c r="H23" s="5">
        <v>1132.6300000000001</v>
      </c>
      <c r="I23" s="6">
        <f t="shared" si="1"/>
        <v>0.13804783158756895</v>
      </c>
      <c r="J23" s="6">
        <f>(H23/H6)</f>
        <v>2.2935523442983271E-2</v>
      </c>
      <c r="K23" s="6">
        <f t="shared" si="2"/>
        <v>1.0331264402320264</v>
      </c>
      <c r="L23" s="6">
        <f t="shared" si="3"/>
        <v>-4.6548400917070243E-3</v>
      </c>
    </row>
    <row r="24" spans="1:12" s="12" customFormat="1" ht="21" customHeight="1" x14ac:dyDescent="0.25">
      <c r="A24" s="3" t="s">
        <v>48</v>
      </c>
      <c r="B24" s="4" t="s">
        <v>49</v>
      </c>
      <c r="C24" s="5">
        <v>42899</v>
      </c>
      <c r="D24" s="5">
        <v>302.58999999999997</v>
      </c>
      <c r="E24" s="6">
        <f t="shared" si="0"/>
        <v>7.0535443716636748E-3</v>
      </c>
      <c r="F24" s="6">
        <f>(D24/D6)</f>
        <v>5.2326975897149354E-3</v>
      </c>
      <c r="G24" s="5">
        <v>32763.25</v>
      </c>
      <c r="H24" s="5">
        <v>94.63</v>
      </c>
      <c r="I24" s="6">
        <f t="shared" si="1"/>
        <v>2.8882971011728077E-3</v>
      </c>
      <c r="J24" s="6">
        <f>(H24/H6)</f>
        <v>1.9162379447917736E-3</v>
      </c>
      <c r="K24" s="6">
        <f t="shared" si="2"/>
        <v>3.1976117510303284</v>
      </c>
      <c r="L24" s="6">
        <f t="shared" si="3"/>
        <v>4.1652472704908671E-3</v>
      </c>
    </row>
    <row r="25" spans="1:12" s="12" customFormat="1" ht="21" customHeight="1" x14ac:dyDescent="0.25">
      <c r="A25" s="3" t="s">
        <v>50</v>
      </c>
      <c r="B25" s="4" t="s">
        <v>51</v>
      </c>
      <c r="C25" s="5">
        <v>1176.68</v>
      </c>
      <c r="D25" s="5">
        <v>12.69</v>
      </c>
      <c r="E25" s="6">
        <f t="shared" si="0"/>
        <v>1.0784580344698643E-2</v>
      </c>
      <c r="F25" s="6">
        <f>(D25/D6)</f>
        <v>2.1944853568684535E-4</v>
      </c>
      <c r="G25" s="5">
        <v>362.2</v>
      </c>
      <c r="H25" s="5">
        <v>0</v>
      </c>
      <c r="I25" s="6">
        <f t="shared" si="1"/>
        <v>0</v>
      </c>
      <c r="J25" s="6">
        <f>(H25/H6)</f>
        <v>0</v>
      </c>
      <c r="K25" s="6" t="e">
        <f t="shared" si="2"/>
        <v>#DIV/0!</v>
      </c>
      <c r="L25" s="6">
        <f t="shared" si="3"/>
        <v>1.0784580344698643E-2</v>
      </c>
    </row>
    <row r="26" spans="1:12" s="12" customFormat="1" ht="21" customHeight="1" x14ac:dyDescent="0.25">
      <c r="A26" s="3" t="s">
        <v>52</v>
      </c>
      <c r="B26" s="4" t="s">
        <v>53</v>
      </c>
      <c r="C26" s="5">
        <v>9401.6</v>
      </c>
      <c r="D26" s="5">
        <v>578.73</v>
      </c>
      <c r="E26" s="6">
        <f t="shared" si="0"/>
        <v>6.1556543567052417E-2</v>
      </c>
      <c r="F26" s="6">
        <f>(D26/D6)</f>
        <v>1.0007994567222067E-2</v>
      </c>
      <c r="G26" s="5">
        <v>9671.57</v>
      </c>
      <c r="H26" s="5">
        <v>549.71</v>
      </c>
      <c r="I26" s="6">
        <f t="shared" si="1"/>
        <v>5.6837721279999011E-2</v>
      </c>
      <c r="J26" s="6">
        <f>(H26/H6)</f>
        <v>1.1131513902900623E-2</v>
      </c>
      <c r="K26" s="6">
        <f t="shared" si="2"/>
        <v>1.0527914718669844</v>
      </c>
      <c r="L26" s="6">
        <f t="shared" si="3"/>
        <v>4.7188222870534063E-3</v>
      </c>
    </row>
    <row r="27" spans="1:12" s="12" customFormat="1" ht="21" customHeight="1" x14ac:dyDescent="0.25">
      <c r="A27" s="7" t="s">
        <v>54</v>
      </c>
      <c r="B27" s="8" t="s">
        <v>55</v>
      </c>
      <c r="C27" s="9">
        <f>SUM(C28:C31)</f>
        <v>77119.7</v>
      </c>
      <c r="D27" s="9">
        <f>SUM(D28:D31)</f>
        <v>2093.71</v>
      </c>
      <c r="E27" s="10">
        <f t="shared" si="0"/>
        <v>2.7148834863206159E-2</v>
      </c>
      <c r="F27" s="10">
        <f>(D27/D6)</f>
        <v>3.6206587364295113E-2</v>
      </c>
      <c r="G27" s="9">
        <f>SUM(G28:G31)</f>
        <v>309274.81</v>
      </c>
      <c r="H27" s="9">
        <f>SUM(H28:H31)</f>
        <v>2395</v>
      </c>
      <c r="I27" s="10">
        <f t="shared" si="1"/>
        <v>7.7439219831708893E-3</v>
      </c>
      <c r="J27" s="10">
        <f>(H27/H6)</f>
        <v>4.8498255075306959E-2</v>
      </c>
      <c r="K27" s="10">
        <f t="shared" si="2"/>
        <v>0.87420041753653444</v>
      </c>
      <c r="L27" s="10">
        <f t="shared" si="3"/>
        <v>1.940491288003527E-2</v>
      </c>
    </row>
    <row r="28" spans="1:12" s="12" customFormat="1" ht="21" customHeight="1" x14ac:dyDescent="0.25">
      <c r="A28" s="3" t="s">
        <v>56</v>
      </c>
      <c r="B28" s="4" t="s">
        <v>57</v>
      </c>
      <c r="C28" s="5">
        <v>15756.26</v>
      </c>
      <c r="D28" s="5">
        <v>41.28</v>
      </c>
      <c r="E28" s="6">
        <f t="shared" si="0"/>
        <v>2.6199110702666748E-3</v>
      </c>
      <c r="F28" s="6">
        <f>(D28/D6)</f>
        <v>7.1385622956288239E-4</v>
      </c>
      <c r="G28" s="5">
        <v>225649.86</v>
      </c>
      <c r="H28" s="5"/>
      <c r="I28" s="6">
        <f t="shared" si="1"/>
        <v>0</v>
      </c>
      <c r="J28" s="6">
        <f>(H28/H6)</f>
        <v>0</v>
      </c>
      <c r="K28" s="6" t="e">
        <f t="shared" si="2"/>
        <v>#DIV/0!</v>
      </c>
      <c r="L28" s="6">
        <f t="shared" si="3"/>
        <v>2.6199110702666748E-3</v>
      </c>
    </row>
    <row r="29" spans="1:12" s="12" customFormat="1" ht="21" customHeight="1" x14ac:dyDescent="0.25">
      <c r="A29" s="3" t="s">
        <v>58</v>
      </c>
      <c r="B29" s="4" t="s">
        <v>59</v>
      </c>
      <c r="C29" s="5">
        <v>13702.87</v>
      </c>
      <c r="D29" s="5"/>
      <c r="E29" s="6">
        <f t="shared" si="0"/>
        <v>0</v>
      </c>
      <c r="F29" s="6">
        <f>(D29/D6)</f>
        <v>0</v>
      </c>
      <c r="G29" s="5">
        <v>14732.7</v>
      </c>
      <c r="H29" s="5">
        <v>1200</v>
      </c>
      <c r="I29" s="6">
        <f t="shared" si="1"/>
        <v>8.1451465108228635E-2</v>
      </c>
      <c r="J29" s="6">
        <f>(H29/H6)</f>
        <v>2.4299752021030629E-2</v>
      </c>
      <c r="K29" s="6">
        <f t="shared" si="2"/>
        <v>0</v>
      </c>
      <c r="L29" s="6">
        <f t="shared" si="3"/>
        <v>-8.1451465108228635E-2</v>
      </c>
    </row>
    <row r="30" spans="1:12" s="12" customFormat="1" ht="21" customHeight="1" x14ac:dyDescent="0.25">
      <c r="A30" s="3" t="s">
        <v>60</v>
      </c>
      <c r="B30" s="4" t="s">
        <v>61</v>
      </c>
      <c r="C30" s="5">
        <v>37478.67</v>
      </c>
      <c r="D30" s="5">
        <v>1425.92</v>
      </c>
      <c r="E30" s="6">
        <f t="shared" si="0"/>
        <v>3.8046173997102889E-2</v>
      </c>
      <c r="F30" s="6">
        <f>(D30/D6)</f>
        <v>2.4658475650637238E-2</v>
      </c>
      <c r="G30" s="5">
        <v>61651.75</v>
      </c>
      <c r="H30" s="5">
        <v>773.66</v>
      </c>
      <c r="I30" s="6">
        <f t="shared" si="1"/>
        <v>1.2548873308543552E-2</v>
      </c>
      <c r="J30" s="6">
        <f>(H30/H6)</f>
        <v>1.5666455123825463E-2</v>
      </c>
      <c r="K30" s="6">
        <f t="shared" si="2"/>
        <v>1.8430835250626891</v>
      </c>
      <c r="L30" s="6">
        <f t="shared" si="3"/>
        <v>2.5497300688559335E-2</v>
      </c>
    </row>
    <row r="31" spans="1:12" s="12" customFormat="1" ht="21" customHeight="1" x14ac:dyDescent="0.25">
      <c r="A31" s="3" t="s">
        <v>62</v>
      </c>
      <c r="B31" s="4" t="s">
        <v>63</v>
      </c>
      <c r="C31" s="5">
        <v>10181.9</v>
      </c>
      <c r="D31" s="5">
        <v>626.51</v>
      </c>
      <c r="E31" s="6">
        <f t="shared" si="0"/>
        <v>6.153173769139355E-2</v>
      </c>
      <c r="F31" s="6">
        <f>(D31/D6)</f>
        <v>1.0834255484094996E-2</v>
      </c>
      <c r="G31" s="5">
        <v>7240.5</v>
      </c>
      <c r="H31" s="5">
        <v>421.34</v>
      </c>
      <c r="I31" s="6">
        <f t="shared" si="1"/>
        <v>5.819211380429528E-2</v>
      </c>
      <c r="J31" s="6">
        <f>(H31/H6)</f>
        <v>8.5320479304508701E-3</v>
      </c>
      <c r="K31" s="6">
        <f t="shared" si="2"/>
        <v>1.4869464090758058</v>
      </c>
      <c r="L31" s="6">
        <f t="shared" si="3"/>
        <v>3.3396238870982697E-3</v>
      </c>
    </row>
    <row r="32" spans="1:12" s="12" customFormat="1" ht="21" customHeight="1" x14ac:dyDescent="0.25">
      <c r="A32" s="7" t="s">
        <v>64</v>
      </c>
      <c r="B32" s="8" t="s">
        <v>65</v>
      </c>
      <c r="C32" s="9">
        <f>SUM(C33:C37)</f>
        <v>559935.76</v>
      </c>
      <c r="D32" s="9">
        <f>SUM(D33:D37)</f>
        <v>33927.07</v>
      </c>
      <c r="E32" s="10">
        <f t="shared" si="0"/>
        <v>6.0591004225198974E-2</v>
      </c>
      <c r="F32" s="10">
        <f>(D32/D6)</f>
        <v>0.58670179918401111</v>
      </c>
      <c r="G32" s="9">
        <f>SUM(G33:G37)</f>
        <v>435887.82</v>
      </c>
      <c r="H32" s="9">
        <f>SUM(H33:H37)</f>
        <v>30196.59</v>
      </c>
      <c r="I32" s="10">
        <f t="shared" si="1"/>
        <v>6.9276058229844548E-2</v>
      </c>
      <c r="J32" s="10">
        <f>(H32/H6)</f>
        <v>0.61147470740061105</v>
      </c>
      <c r="K32" s="10">
        <f t="shared" si="2"/>
        <v>1.1235397771735152</v>
      </c>
      <c r="L32" s="10">
        <f t="shared" si="3"/>
        <v>-8.6850540046455732E-3</v>
      </c>
    </row>
    <row r="33" spans="1:12" s="12" customFormat="1" ht="21" customHeight="1" x14ac:dyDescent="0.25">
      <c r="A33" s="3" t="s">
        <v>66</v>
      </c>
      <c r="B33" s="4" t="s">
        <v>67</v>
      </c>
      <c r="C33" s="5">
        <v>153273.31</v>
      </c>
      <c r="D33" s="5">
        <v>11443.06</v>
      </c>
      <c r="E33" s="6">
        <f t="shared" si="0"/>
        <v>7.4657877486954516E-2</v>
      </c>
      <c r="F33" s="6">
        <f>(D33/D6)</f>
        <v>0.1978851663338623</v>
      </c>
      <c r="G33" s="5">
        <v>133461.20000000001</v>
      </c>
      <c r="H33" s="5">
        <v>10122.86</v>
      </c>
      <c r="I33" s="6">
        <f t="shared" si="1"/>
        <v>7.5848711086068457E-2</v>
      </c>
      <c r="J33" s="6">
        <f>(H33/H6)</f>
        <v>0.20498582311967511</v>
      </c>
      <c r="K33" s="6">
        <f t="shared" si="2"/>
        <v>1.13041768828177</v>
      </c>
      <c r="L33" s="6">
        <f t="shared" si="3"/>
        <v>-1.1908335991139413E-3</v>
      </c>
    </row>
    <row r="34" spans="1:12" s="12" customFormat="1" ht="21" customHeight="1" x14ac:dyDescent="0.25">
      <c r="A34" s="3" t="s">
        <v>68</v>
      </c>
      <c r="B34" s="4" t="s">
        <v>69</v>
      </c>
      <c r="C34" s="5">
        <v>330394.51</v>
      </c>
      <c r="D34" s="5">
        <v>17999.07</v>
      </c>
      <c r="E34" s="6">
        <f t="shared" si="0"/>
        <v>5.4477509326653156E-2</v>
      </c>
      <c r="F34" s="6">
        <f>(D34/D6)</f>
        <v>0.31125843618794546</v>
      </c>
      <c r="G34" s="5">
        <v>238153.33</v>
      </c>
      <c r="H34" s="5">
        <v>16260.31</v>
      </c>
      <c r="I34" s="6">
        <f t="shared" si="1"/>
        <v>6.8276643454870029E-2</v>
      </c>
      <c r="J34" s="6">
        <f>(H34/H6)</f>
        <v>0.32926791732090377</v>
      </c>
      <c r="K34" s="6">
        <f t="shared" si="2"/>
        <v>1.1069327706544341</v>
      </c>
      <c r="L34" s="6">
        <f t="shared" si="3"/>
        <v>-1.3799134128216872E-2</v>
      </c>
    </row>
    <row r="35" spans="1:12" s="12" customFormat="1" ht="21" customHeight="1" x14ac:dyDescent="0.25">
      <c r="A35" s="3" t="s">
        <v>70</v>
      </c>
      <c r="B35" s="4">
        <v>703</v>
      </c>
      <c r="C35" s="5">
        <v>19872.66</v>
      </c>
      <c r="D35" s="5">
        <v>1544.59</v>
      </c>
      <c r="E35" s="6">
        <f t="shared" si="0"/>
        <v>7.7724371070606549E-2</v>
      </c>
      <c r="F35" s="6"/>
      <c r="G35" s="5">
        <v>20252.080000000002</v>
      </c>
      <c r="H35" s="5">
        <v>1308.6300000000001</v>
      </c>
      <c r="I35" s="6"/>
      <c r="J35" s="6"/>
      <c r="K35" s="6">
        <f t="shared" si="2"/>
        <v>1.1803107066168435</v>
      </c>
      <c r="L35" s="6"/>
    </row>
    <row r="36" spans="1:12" s="12" customFormat="1" ht="21" customHeight="1" x14ac:dyDescent="0.25">
      <c r="A36" s="3" t="s">
        <v>71</v>
      </c>
      <c r="B36" s="4" t="s">
        <v>72</v>
      </c>
      <c r="C36" s="5"/>
      <c r="D36" s="5"/>
      <c r="E36" s="6" t="e">
        <f t="shared" si="0"/>
        <v>#DIV/0!</v>
      </c>
      <c r="F36" s="6">
        <f>(D36/D6)</f>
        <v>0</v>
      </c>
      <c r="G36" s="5">
        <v>7403.1</v>
      </c>
      <c r="H36" s="5">
        <v>492.14</v>
      </c>
      <c r="I36" s="6">
        <f t="shared" si="1"/>
        <v>6.6477556699220591E-2</v>
      </c>
      <c r="J36" s="6">
        <f>(H36/H6)</f>
        <v>9.9657332996916769E-3</v>
      </c>
      <c r="K36" s="6">
        <f t="shared" si="2"/>
        <v>0</v>
      </c>
      <c r="L36" s="6" t="e">
        <f t="shared" si="3"/>
        <v>#DIV/0!</v>
      </c>
    </row>
    <row r="37" spans="1:12" s="12" customFormat="1" ht="21" customHeight="1" x14ac:dyDescent="0.25">
      <c r="A37" s="3" t="s">
        <v>73</v>
      </c>
      <c r="B37" s="4" t="s">
        <v>74</v>
      </c>
      <c r="C37" s="5">
        <v>56395.28</v>
      </c>
      <c r="D37" s="5">
        <v>2940.35</v>
      </c>
      <c r="E37" s="6">
        <f t="shared" si="0"/>
        <v>5.2138228589342937E-2</v>
      </c>
      <c r="F37" s="6">
        <f>(D37/D6)</f>
        <v>5.0847557281860974E-2</v>
      </c>
      <c r="G37" s="5">
        <v>36618.11</v>
      </c>
      <c r="H37" s="5">
        <v>2012.65</v>
      </c>
      <c r="I37" s="6">
        <f t="shared" si="1"/>
        <v>5.496324086633636E-2</v>
      </c>
      <c r="J37" s="6">
        <f>(H37/H6)</f>
        <v>4.0755746587606077E-2</v>
      </c>
      <c r="K37" s="6">
        <f t="shared" si="2"/>
        <v>1.4609345887263061</v>
      </c>
      <c r="L37" s="6">
        <f t="shared" si="3"/>
        <v>-2.825012276993423E-3</v>
      </c>
    </row>
    <row r="38" spans="1:12" s="12" customFormat="1" ht="21" customHeight="1" x14ac:dyDescent="0.25">
      <c r="A38" s="7" t="s">
        <v>75</v>
      </c>
      <c r="B38" s="8" t="s">
        <v>76</v>
      </c>
      <c r="C38" s="9">
        <f>SUM(C39:C41)</f>
        <v>106336.15</v>
      </c>
      <c r="D38" s="9">
        <f>SUM(D39:D41)</f>
        <v>8997.41</v>
      </c>
      <c r="E38" s="10">
        <f t="shared" si="0"/>
        <v>8.4612899752341986E-2</v>
      </c>
      <c r="F38" s="10">
        <f>(D38/D6)</f>
        <v>0.15559247040773674</v>
      </c>
      <c r="G38" s="9">
        <f>SUM(G39:G41)</f>
        <v>92631.37999999999</v>
      </c>
      <c r="H38" s="9">
        <f>SUM(H39:H41)</f>
        <v>6298.31</v>
      </c>
      <c r="I38" s="10">
        <f t="shared" si="1"/>
        <v>6.7993265349172188E-2</v>
      </c>
      <c r="J38" s="10">
        <f>(H38/H6)</f>
        <v>0.12753947595964785</v>
      </c>
      <c r="K38" s="10">
        <f t="shared" si="2"/>
        <v>1.4285435299310449</v>
      </c>
      <c r="L38" s="10">
        <f t="shared" si="3"/>
        <v>1.6619634403169797E-2</v>
      </c>
    </row>
    <row r="39" spans="1:12" s="12" customFormat="1" ht="21" customHeight="1" x14ac:dyDescent="0.25">
      <c r="A39" s="3" t="s">
        <v>77</v>
      </c>
      <c r="B39" s="4" t="s">
        <v>78</v>
      </c>
      <c r="C39" s="5">
        <v>76747.929999999993</v>
      </c>
      <c r="D39" s="5">
        <v>6004.27</v>
      </c>
      <c r="E39" s="6">
        <f t="shared" si="0"/>
        <v>7.8233640959436967E-2</v>
      </c>
      <c r="F39" s="6">
        <f>(D39/D6)</f>
        <v>0.10383201413463003</v>
      </c>
      <c r="G39" s="5">
        <v>67723.360000000001</v>
      </c>
      <c r="H39" s="5">
        <v>5295.72</v>
      </c>
      <c r="I39" s="6">
        <f t="shared" si="1"/>
        <v>7.8196356471385953E-2</v>
      </c>
      <c r="J39" s="6">
        <f>(H39/H6)</f>
        <v>0.10723723564401028</v>
      </c>
      <c r="K39" s="6">
        <f t="shared" si="2"/>
        <v>1.133796726413028</v>
      </c>
      <c r="L39" s="6">
        <f t="shared" si="3"/>
        <v>3.7284488051014808E-5</v>
      </c>
    </row>
    <row r="40" spans="1:12" s="12" customFormat="1" ht="21" customHeight="1" x14ac:dyDescent="0.25">
      <c r="A40" s="3" t="s">
        <v>79</v>
      </c>
      <c r="B40" s="4" t="s">
        <v>80</v>
      </c>
      <c r="C40" s="5">
        <v>451</v>
      </c>
      <c r="D40" s="5">
        <v>36.82</v>
      </c>
      <c r="E40" s="6">
        <f t="shared" si="0"/>
        <v>8.1640798226164074E-2</v>
      </c>
      <c r="F40" s="6">
        <f>(D40/D6)</f>
        <v>6.3672932103937319E-4</v>
      </c>
      <c r="G40" s="5">
        <v>243.79</v>
      </c>
      <c r="H40" s="5">
        <v>26.84</v>
      </c>
      <c r="I40" s="6">
        <f t="shared" si="1"/>
        <v>0.11009475368144715</v>
      </c>
      <c r="J40" s="6">
        <f>(H40/H6)</f>
        <v>5.4350445353705177E-4</v>
      </c>
      <c r="K40" s="6">
        <f t="shared" si="2"/>
        <v>1.3718330849478391</v>
      </c>
      <c r="L40" s="6">
        <f t="shared" si="3"/>
        <v>-2.8453955455283078E-2</v>
      </c>
    </row>
    <row r="41" spans="1:12" s="12" customFormat="1" ht="21" customHeight="1" x14ac:dyDescent="0.25">
      <c r="A41" s="3" t="s">
        <v>81</v>
      </c>
      <c r="B41" s="4" t="s">
        <v>82</v>
      </c>
      <c r="C41" s="5">
        <v>29137.22</v>
      </c>
      <c r="D41" s="5">
        <v>2956.32</v>
      </c>
      <c r="E41" s="6">
        <f t="shared" si="0"/>
        <v>0.10146197887101104</v>
      </c>
      <c r="F41" s="6">
        <f>(D41/D6)</f>
        <v>5.1123726952067357E-2</v>
      </c>
      <c r="G41" s="5">
        <v>24664.23</v>
      </c>
      <c r="H41" s="5">
        <v>975.75</v>
      </c>
      <c r="I41" s="6">
        <f t="shared" si="1"/>
        <v>3.9561340451333776E-2</v>
      </c>
      <c r="J41" s="6">
        <f>(H41/H6)</f>
        <v>1.9758735862100529E-2</v>
      </c>
      <c r="K41" s="6">
        <f t="shared" si="2"/>
        <v>3.0297924673328209</v>
      </c>
      <c r="L41" s="6">
        <f t="shared" si="3"/>
        <v>6.1900638419677259E-2</v>
      </c>
    </row>
    <row r="42" spans="1:12" s="12" customFormat="1" ht="21" customHeight="1" x14ac:dyDescent="0.25">
      <c r="A42" s="7" t="s">
        <v>83</v>
      </c>
      <c r="B42" s="8" t="s">
        <v>84</v>
      </c>
      <c r="C42" s="9">
        <f>SUM(C43:C46)</f>
        <v>35050.6</v>
      </c>
      <c r="D42" s="9">
        <f>SUM(D43:D46)</f>
        <v>772.51</v>
      </c>
      <c r="E42" s="10">
        <f t="shared" si="0"/>
        <v>2.2039850958328815E-2</v>
      </c>
      <c r="F42" s="10">
        <f>(D42/D6)</f>
        <v>1.3359037691366817E-2</v>
      </c>
      <c r="G42" s="9">
        <f>SUM(G43:G46)</f>
        <v>30458.5</v>
      </c>
      <c r="H42" s="9">
        <f>SUM(H43:H46)</f>
        <v>545.67999999999995</v>
      </c>
      <c r="I42" s="10">
        <f t="shared" si="1"/>
        <v>1.7915524402055252E-2</v>
      </c>
      <c r="J42" s="10">
        <f>(H42/H6)</f>
        <v>1.104990723569666E-2</v>
      </c>
      <c r="K42" s="10">
        <f t="shared" si="2"/>
        <v>1.4156831842838296</v>
      </c>
      <c r="L42" s="10">
        <f t="shared" si="3"/>
        <v>4.124326556273563E-3</v>
      </c>
    </row>
    <row r="43" spans="1:12" s="12" customFormat="1" ht="21" customHeight="1" x14ac:dyDescent="0.25">
      <c r="A43" s="3" t="s">
        <v>85</v>
      </c>
      <c r="B43" s="4" t="s">
        <v>86</v>
      </c>
      <c r="C43" s="5">
        <v>8453.6</v>
      </c>
      <c r="D43" s="5">
        <v>434</v>
      </c>
      <c r="E43" s="6">
        <f t="shared" si="0"/>
        <v>5.1339074477145828E-2</v>
      </c>
      <c r="F43" s="6">
        <f>(D43/D6)</f>
        <v>7.5051745065477455E-3</v>
      </c>
      <c r="G43" s="5">
        <v>5000</v>
      </c>
      <c r="H43" s="5">
        <v>374.52</v>
      </c>
      <c r="I43" s="6">
        <f t="shared" si="1"/>
        <v>7.4903999999999998E-2</v>
      </c>
      <c r="J43" s="6">
        <f>(H43/H6)</f>
        <v>7.5839526057636586E-3</v>
      </c>
      <c r="K43" s="6">
        <f t="shared" si="2"/>
        <v>1.1588166186051481</v>
      </c>
      <c r="L43" s="6">
        <f t="shared" si="3"/>
        <v>-2.356492552285417E-2</v>
      </c>
    </row>
    <row r="44" spans="1:12" s="12" customFormat="1" ht="21" customHeight="1" x14ac:dyDescent="0.25">
      <c r="A44" s="3" t="s">
        <v>87</v>
      </c>
      <c r="B44" s="4" t="s">
        <v>88</v>
      </c>
      <c r="C44" s="5">
        <v>4935.2</v>
      </c>
      <c r="D44" s="5">
        <v>210.66</v>
      </c>
      <c r="E44" s="6">
        <f t="shared" si="0"/>
        <v>4.2685200194520996E-2</v>
      </c>
      <c r="F44" s="6">
        <f>(D44/D6)</f>
        <v>3.6429494505745346E-3</v>
      </c>
      <c r="G44" s="5">
        <v>4226.3999999999996</v>
      </c>
      <c r="H44" s="5">
        <v>0.88</v>
      </c>
      <c r="I44" s="6">
        <f t="shared" si="1"/>
        <v>2.0821502933939052E-4</v>
      </c>
      <c r="J44" s="6">
        <f>(H44/H6)</f>
        <v>1.7819818148755795E-5</v>
      </c>
      <c r="K44" s="6">
        <f t="shared" si="2"/>
        <v>239.38636363636363</v>
      </c>
      <c r="L44" s="6">
        <f t="shared" si="3"/>
        <v>4.2476985165181606E-2</v>
      </c>
    </row>
    <row r="45" spans="1:12" s="12" customFormat="1" ht="21" customHeight="1" x14ac:dyDescent="0.25">
      <c r="A45" s="3" t="s">
        <v>89</v>
      </c>
      <c r="B45" s="4" t="s">
        <v>90</v>
      </c>
      <c r="C45" s="5">
        <v>20820.3</v>
      </c>
      <c r="D45" s="5">
        <v>127.85</v>
      </c>
      <c r="E45" s="6">
        <f t="shared" si="0"/>
        <v>6.1406415853758108E-3</v>
      </c>
      <c r="F45" s="6">
        <f>(D45/D6)</f>
        <v>2.2109137342445372E-3</v>
      </c>
      <c r="G45" s="5">
        <v>20542.099999999999</v>
      </c>
      <c r="H45" s="5">
        <v>115.18</v>
      </c>
      <c r="I45" s="6">
        <f t="shared" si="1"/>
        <v>5.6070216774331749E-3</v>
      </c>
      <c r="J45" s="6">
        <f>(H45/H6)</f>
        <v>2.3323711981519234E-3</v>
      </c>
      <c r="K45" s="6">
        <f t="shared" si="2"/>
        <v>1.1100017364125716</v>
      </c>
      <c r="L45" s="6">
        <f t="shared" si="3"/>
        <v>5.3361990794263594E-4</v>
      </c>
    </row>
    <row r="46" spans="1:12" s="12" customFormat="1" ht="21" customHeight="1" x14ac:dyDescent="0.25">
      <c r="A46" s="3" t="s">
        <v>91</v>
      </c>
      <c r="B46" s="4" t="s">
        <v>92</v>
      </c>
      <c r="C46" s="5">
        <v>841.5</v>
      </c>
      <c r="D46" s="5"/>
      <c r="E46" s="6">
        <f t="shared" si="0"/>
        <v>0</v>
      </c>
      <c r="F46" s="6">
        <f>(D46/D6)</f>
        <v>0</v>
      </c>
      <c r="G46" s="5">
        <v>690</v>
      </c>
      <c r="H46" s="5">
        <v>55.1</v>
      </c>
      <c r="I46" s="6">
        <f t="shared" si="1"/>
        <v>7.985507246376812E-2</v>
      </c>
      <c r="J46" s="6">
        <f>(H46/H6)</f>
        <v>1.115763613632323E-3</v>
      </c>
      <c r="K46" s="6">
        <f t="shared" si="2"/>
        <v>0</v>
      </c>
      <c r="L46" s="6">
        <f t="shared" si="3"/>
        <v>-7.985507246376812E-2</v>
      </c>
    </row>
    <row r="47" spans="1:12" s="12" customFormat="1" ht="21" customHeight="1" x14ac:dyDescent="0.25">
      <c r="A47" s="7" t="s">
        <v>93</v>
      </c>
      <c r="B47" s="8" t="s">
        <v>94</v>
      </c>
      <c r="C47" s="9">
        <f>SUM(C48:C49)</f>
        <v>4467.4799999999996</v>
      </c>
      <c r="D47" s="9">
        <f>SUM(D48:D49)</f>
        <v>805.06999999999994</v>
      </c>
      <c r="E47" s="10">
        <f t="shared" si="0"/>
        <v>0.18020673847448673</v>
      </c>
      <c r="F47" s="10">
        <f>(D47/D6)</f>
        <v>1.3922098709646067E-2</v>
      </c>
      <c r="G47" s="9">
        <f>SUM(G48:G49)</f>
        <v>2177</v>
      </c>
      <c r="H47" s="9">
        <f>SUM(H48:H49)</f>
        <v>505.5</v>
      </c>
      <c r="I47" s="10">
        <f t="shared" si="1"/>
        <v>0.23220027560863574</v>
      </c>
      <c r="J47" s="10">
        <f>(H47/H6)</f>
        <v>1.0236270538859152E-2</v>
      </c>
      <c r="K47" s="10">
        <f t="shared" si="2"/>
        <v>1.5926211671612265</v>
      </c>
      <c r="L47" s="10">
        <f t="shared" si="3"/>
        <v>-5.1993537134149004E-2</v>
      </c>
    </row>
    <row r="48" spans="1:12" s="12" customFormat="1" ht="21" customHeight="1" x14ac:dyDescent="0.25">
      <c r="A48" s="3" t="s">
        <v>95</v>
      </c>
      <c r="B48" s="4" t="s">
        <v>96</v>
      </c>
      <c r="C48" s="5">
        <v>2281</v>
      </c>
      <c r="D48" s="5">
        <v>699.78</v>
      </c>
      <c r="E48" s="6">
        <f t="shared" si="0"/>
        <v>0.30678649715037265</v>
      </c>
      <c r="F48" s="6">
        <f>(D48/D6)</f>
        <v>1.2101315705511477E-2</v>
      </c>
      <c r="G48" s="5">
        <v>2177</v>
      </c>
      <c r="H48" s="5">
        <v>505.5</v>
      </c>
      <c r="I48" s="6">
        <f t="shared" si="1"/>
        <v>0.23220027560863574</v>
      </c>
      <c r="J48" s="6">
        <f>(H48/H6)</f>
        <v>1.0236270538859152E-2</v>
      </c>
      <c r="K48" s="6">
        <f t="shared" si="2"/>
        <v>1.3843323442136497</v>
      </c>
      <c r="L48" s="6">
        <f t="shared" si="3"/>
        <v>7.4586221541736913E-2</v>
      </c>
    </row>
    <row r="49" spans="1:12" s="12" customFormat="1" ht="21" customHeight="1" x14ac:dyDescent="0.25">
      <c r="A49" s="3" t="s">
        <v>108</v>
      </c>
      <c r="B49" s="4">
        <v>1103</v>
      </c>
      <c r="C49" s="5">
        <v>2186.48</v>
      </c>
      <c r="D49" s="5">
        <v>105.29</v>
      </c>
      <c r="E49" s="6">
        <f t="shared" si="0"/>
        <v>4.8155025429000041E-2</v>
      </c>
      <c r="F49" s="6"/>
      <c r="G49" s="5"/>
      <c r="H49" s="5"/>
      <c r="I49" s="6"/>
      <c r="J49" s="6"/>
      <c r="K49" s="6"/>
      <c r="L49" s="6"/>
    </row>
    <row r="50" spans="1:12" s="12" customFormat="1" ht="21" customHeight="1" x14ac:dyDescent="0.25">
      <c r="A50" s="7" t="s">
        <v>97</v>
      </c>
      <c r="B50" s="8" t="s">
        <v>98</v>
      </c>
      <c r="C50" s="9">
        <f>SUM(C51:C51)</f>
        <v>3856.3</v>
      </c>
      <c r="D50" s="9">
        <f>SUM(D51:D51)</f>
        <v>39.520000000000003</v>
      </c>
      <c r="E50" s="10">
        <f t="shared" si="0"/>
        <v>1.0248165339833519E-2</v>
      </c>
      <c r="F50" s="10">
        <f>(D50/D6)</f>
        <v>6.8342049884508504E-4</v>
      </c>
      <c r="G50" s="9">
        <f>SUM(G51:G51)</f>
        <v>2974.7</v>
      </c>
      <c r="H50" s="9">
        <f>SUM(H51:H51)</f>
        <v>245.92</v>
      </c>
      <c r="I50" s="10">
        <f t="shared" si="1"/>
        <v>8.267052139711567E-2</v>
      </c>
      <c r="J50" s="10">
        <f>(H50/H6)</f>
        <v>4.9798291808432101E-3</v>
      </c>
      <c r="K50" s="10">
        <f t="shared" si="2"/>
        <v>0.16070266753415746</v>
      </c>
      <c r="L50" s="10">
        <f t="shared" si="3"/>
        <v>-7.2422356057282145E-2</v>
      </c>
    </row>
    <row r="51" spans="1:12" s="12" customFormat="1" ht="21" customHeight="1" x14ac:dyDescent="0.25">
      <c r="A51" s="3" t="s">
        <v>99</v>
      </c>
      <c r="B51" s="4" t="s">
        <v>100</v>
      </c>
      <c r="C51" s="5">
        <v>3856.3</v>
      </c>
      <c r="D51" s="5">
        <v>39.520000000000003</v>
      </c>
      <c r="E51" s="6">
        <f t="shared" si="0"/>
        <v>1.0248165339833519E-2</v>
      </c>
      <c r="F51" s="6">
        <f>(D51/D6)</f>
        <v>6.8342049884508504E-4</v>
      </c>
      <c r="G51" s="5">
        <v>2974.7</v>
      </c>
      <c r="H51" s="5">
        <v>245.92</v>
      </c>
      <c r="I51" s="6">
        <f t="shared" si="1"/>
        <v>8.267052139711567E-2</v>
      </c>
      <c r="J51" s="6">
        <f>(H51/H6)</f>
        <v>4.9798291808432101E-3</v>
      </c>
      <c r="K51" s="6">
        <f t="shared" si="2"/>
        <v>0.16070266753415746</v>
      </c>
      <c r="L51" s="6">
        <f t="shared" si="3"/>
        <v>-7.2422356057282145E-2</v>
      </c>
    </row>
    <row r="52" spans="1:12" s="12" customFormat="1" ht="41.1" customHeight="1" x14ac:dyDescent="0.25">
      <c r="A52" s="7" t="s">
        <v>101</v>
      </c>
      <c r="B52" s="8" t="s">
        <v>102</v>
      </c>
      <c r="C52" s="9">
        <f>SUM(C53:C53)</f>
        <v>13.4</v>
      </c>
      <c r="D52" s="9">
        <f>SUM(D53:D53)</f>
        <v>1.1200000000000001</v>
      </c>
      <c r="E52" s="10">
        <f t="shared" si="0"/>
        <v>8.3582089552238809E-2</v>
      </c>
      <c r="F52" s="10">
        <f>(D52/D6)</f>
        <v>1.9368192274961925E-5</v>
      </c>
      <c r="G52" s="9">
        <f>SUM(G53:G53)</f>
        <v>4.8</v>
      </c>
      <c r="H52" s="9">
        <f>SUM(H53:H53)</f>
        <v>0.36</v>
      </c>
      <c r="I52" s="10">
        <f t="shared" si="1"/>
        <v>7.4999999999999997E-2</v>
      </c>
      <c r="J52" s="10">
        <f>(H52/H6)</f>
        <v>7.2899256063091884E-6</v>
      </c>
      <c r="K52" s="10">
        <f t="shared" si="2"/>
        <v>3.1111111111111116</v>
      </c>
      <c r="L52" s="10">
        <f t="shared" si="3"/>
        <v>8.5820895522388113E-3</v>
      </c>
    </row>
    <row r="53" spans="1:12" s="12" customFormat="1" ht="21" customHeight="1" x14ac:dyDescent="0.25">
      <c r="A53" s="3" t="s">
        <v>103</v>
      </c>
      <c r="B53" s="4" t="s">
        <v>104</v>
      </c>
      <c r="C53" s="5">
        <v>13.4</v>
      </c>
      <c r="D53" s="5">
        <v>1.1200000000000001</v>
      </c>
      <c r="E53" s="6">
        <f t="shared" si="0"/>
        <v>8.3582089552238809E-2</v>
      </c>
      <c r="F53" s="6">
        <f>(D53/D6)</f>
        <v>1.9368192274961925E-5</v>
      </c>
      <c r="G53" s="5">
        <v>4.8</v>
      </c>
      <c r="H53" s="5">
        <v>0.36</v>
      </c>
      <c r="I53" s="6">
        <f t="shared" si="1"/>
        <v>7.4999999999999997E-2</v>
      </c>
      <c r="J53" s="6">
        <f>(H53/H6)</f>
        <v>7.2899256063091884E-6</v>
      </c>
      <c r="K53" s="6">
        <f t="shared" si="2"/>
        <v>3.1111111111111116</v>
      </c>
      <c r="L53" s="6">
        <f t="shared" si="3"/>
        <v>8.5820895522388113E-3</v>
      </c>
    </row>
  </sheetData>
  <mergeCells count="7">
    <mergeCell ref="A1:O1"/>
    <mergeCell ref="A3:O3"/>
    <mergeCell ref="A4:A5"/>
    <mergeCell ref="B4:B5"/>
    <mergeCell ref="C4:F4"/>
    <mergeCell ref="G4:L4"/>
    <mergeCell ref="A2:L2"/>
  </mergeCells>
  <pageMargins left="0.17" right="0.18" top="0.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2021-03-15T11:13:07Z</cp:lastPrinted>
  <dcterms:created xsi:type="dcterms:W3CDTF">2021-03-15T10:46:02Z</dcterms:created>
  <dcterms:modified xsi:type="dcterms:W3CDTF">2024-04-01T13:00:36Z</dcterms:modified>
</cp:coreProperties>
</file>