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декабрь\"/>
    </mc:Choice>
  </mc:AlternateContent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Таблица!$C$6:$L$54</definedName>
  </definedNames>
  <calcPr calcId="162913"/>
</workbook>
</file>

<file path=xl/calcChain.xml><?xml version="1.0" encoding="utf-8"?>
<calcChain xmlns="http://schemas.openxmlformats.org/spreadsheetml/2006/main">
  <c r="E13" i="1" l="1"/>
  <c r="C32" i="1" l="1"/>
  <c r="D32" i="1"/>
  <c r="H48" i="1"/>
  <c r="G48" i="1"/>
  <c r="H6" i="1"/>
  <c r="G6" i="1"/>
  <c r="H32" i="1"/>
  <c r="G32" i="1"/>
  <c r="K50" i="1" l="1"/>
  <c r="I50" i="1"/>
  <c r="E50" i="1"/>
  <c r="L50" i="1" s="1"/>
  <c r="D48" i="1"/>
  <c r="C48" i="1"/>
  <c r="K33" i="1"/>
  <c r="J33" i="1"/>
  <c r="I33" i="1"/>
  <c r="I32" i="1"/>
  <c r="F33" i="1"/>
  <c r="E33" i="1"/>
  <c r="L33" i="1" s="1"/>
  <c r="K32" i="1"/>
  <c r="E32" i="1"/>
  <c r="L32" i="1" l="1"/>
  <c r="I37" i="1"/>
  <c r="K37" i="1" l="1"/>
  <c r="E37" i="1"/>
  <c r="L37" i="1" s="1"/>
  <c r="H53" i="1"/>
  <c r="H51" i="1"/>
  <c r="H43" i="1"/>
  <c r="H39" i="1"/>
  <c r="H34" i="1"/>
  <c r="H27" i="1"/>
  <c r="H21" i="1"/>
  <c r="H18" i="1"/>
  <c r="H16" i="1"/>
  <c r="H7" i="1"/>
  <c r="G53" i="1"/>
  <c r="G51" i="1"/>
  <c r="G43" i="1"/>
  <c r="G39" i="1"/>
  <c r="G34" i="1"/>
  <c r="G27" i="1"/>
  <c r="G21" i="1"/>
  <c r="G18" i="1"/>
  <c r="G16" i="1"/>
  <c r="G7" i="1"/>
  <c r="D53" i="1"/>
  <c r="D51" i="1"/>
  <c r="D43" i="1"/>
  <c r="D39" i="1"/>
  <c r="D34" i="1"/>
  <c r="D27" i="1"/>
  <c r="D21" i="1"/>
  <c r="D18" i="1"/>
  <c r="D16" i="1"/>
  <c r="D7" i="1"/>
  <c r="C53" i="1"/>
  <c r="C51" i="1"/>
  <c r="C43" i="1"/>
  <c r="C39" i="1"/>
  <c r="C34" i="1"/>
  <c r="C27" i="1"/>
  <c r="C21" i="1"/>
  <c r="C18" i="1"/>
  <c r="C16" i="1"/>
  <c r="C7" i="1"/>
  <c r="E54" i="1"/>
  <c r="E52" i="1"/>
  <c r="E49" i="1"/>
  <c r="E47" i="1"/>
  <c r="E46" i="1"/>
  <c r="E45" i="1"/>
  <c r="E44" i="1"/>
  <c r="E42" i="1"/>
  <c r="E41" i="1"/>
  <c r="E40" i="1"/>
  <c r="E38" i="1"/>
  <c r="E36" i="1"/>
  <c r="E35" i="1"/>
  <c r="E31" i="1"/>
  <c r="E30" i="1"/>
  <c r="E29" i="1"/>
  <c r="E28" i="1"/>
  <c r="E26" i="1"/>
  <c r="E25" i="1"/>
  <c r="E24" i="1"/>
  <c r="E23" i="1"/>
  <c r="E22" i="1"/>
  <c r="E20" i="1"/>
  <c r="E19" i="1"/>
  <c r="E17" i="1"/>
  <c r="E15" i="1"/>
  <c r="E14" i="1"/>
  <c r="E12" i="1"/>
  <c r="E11" i="1"/>
  <c r="E10" i="1"/>
  <c r="E9" i="1"/>
  <c r="E8" i="1"/>
  <c r="I54" i="1"/>
  <c r="I52" i="1"/>
  <c r="I49" i="1"/>
  <c r="I47" i="1"/>
  <c r="I46" i="1"/>
  <c r="I45" i="1"/>
  <c r="I44" i="1"/>
  <c r="I42" i="1"/>
  <c r="I41" i="1"/>
  <c r="I40" i="1"/>
  <c r="I38" i="1"/>
  <c r="I36" i="1"/>
  <c r="I35" i="1"/>
  <c r="I31" i="1"/>
  <c r="I30" i="1"/>
  <c r="I29" i="1"/>
  <c r="I28" i="1"/>
  <c r="I26" i="1"/>
  <c r="I25" i="1"/>
  <c r="I24" i="1"/>
  <c r="I23" i="1"/>
  <c r="I22" i="1"/>
  <c r="I20" i="1"/>
  <c r="I19" i="1"/>
  <c r="I17" i="1"/>
  <c r="I15" i="1"/>
  <c r="I14" i="1"/>
  <c r="I12" i="1"/>
  <c r="I11" i="1"/>
  <c r="I10" i="1"/>
  <c r="I9" i="1"/>
  <c r="I8" i="1"/>
  <c r="K54" i="1"/>
  <c r="K52" i="1"/>
  <c r="K49" i="1"/>
  <c r="K47" i="1"/>
  <c r="K46" i="1"/>
  <c r="K45" i="1"/>
  <c r="K44" i="1"/>
  <c r="K42" i="1"/>
  <c r="K41" i="1"/>
  <c r="K40" i="1"/>
  <c r="K38" i="1"/>
  <c r="K36" i="1"/>
  <c r="K35" i="1"/>
  <c r="K31" i="1"/>
  <c r="K30" i="1"/>
  <c r="K29" i="1"/>
  <c r="K28" i="1"/>
  <c r="K26" i="1"/>
  <c r="K25" i="1"/>
  <c r="K24" i="1"/>
  <c r="K23" i="1"/>
  <c r="K22" i="1"/>
  <c r="K20" i="1"/>
  <c r="K19" i="1"/>
  <c r="K17" i="1"/>
  <c r="K15" i="1"/>
  <c r="K14" i="1"/>
  <c r="K12" i="1"/>
  <c r="K11" i="1"/>
  <c r="K10" i="1"/>
  <c r="K9" i="1"/>
  <c r="K8" i="1"/>
  <c r="J31" i="1" l="1"/>
  <c r="J32" i="1"/>
  <c r="J50" i="1"/>
  <c r="C6" i="1"/>
  <c r="D6" i="1"/>
  <c r="F28" i="1" s="1"/>
  <c r="F32" i="1"/>
  <c r="F50" i="1"/>
  <c r="J37" i="1"/>
  <c r="L9" i="1"/>
  <c r="F37" i="1"/>
  <c r="L11" i="1"/>
  <c r="L22" i="1"/>
  <c r="L30" i="1"/>
  <c r="K53" i="1"/>
  <c r="L25" i="1"/>
  <c r="L42" i="1"/>
  <c r="L17" i="1"/>
  <c r="L38" i="1"/>
  <c r="L29" i="1"/>
  <c r="L41" i="1"/>
  <c r="L46" i="1"/>
  <c r="L54" i="1"/>
  <c r="L20" i="1"/>
  <c r="L14" i="1"/>
  <c r="L15" i="1"/>
  <c r="L10" i="1"/>
  <c r="L47" i="1"/>
  <c r="L52" i="1"/>
  <c r="L49" i="1"/>
  <c r="L45" i="1"/>
  <c r="L44" i="1"/>
  <c r="L40" i="1"/>
  <c r="L35" i="1"/>
  <c r="L31" i="1"/>
  <c r="L28" i="1"/>
  <c r="L26" i="1"/>
  <c r="L24" i="1"/>
  <c r="E53" i="1"/>
  <c r="K16" i="1"/>
  <c r="K7" i="1"/>
  <c r="E27" i="1"/>
  <c r="E16" i="1"/>
  <c r="I53" i="1"/>
  <c r="I51" i="1"/>
  <c r="K51" i="1"/>
  <c r="E51" i="1"/>
  <c r="I48" i="1"/>
  <c r="K48" i="1"/>
  <c r="E48" i="1"/>
  <c r="I43" i="1"/>
  <c r="K43" i="1"/>
  <c r="E43" i="1"/>
  <c r="I39" i="1"/>
  <c r="K39" i="1"/>
  <c r="E39" i="1"/>
  <c r="I34" i="1"/>
  <c r="K34" i="1"/>
  <c r="E34" i="1"/>
  <c r="I27" i="1"/>
  <c r="K27" i="1"/>
  <c r="I21" i="1"/>
  <c r="K21" i="1"/>
  <c r="E21" i="1"/>
  <c r="I18" i="1"/>
  <c r="K18" i="1"/>
  <c r="E18" i="1"/>
  <c r="I16" i="1"/>
  <c r="I7" i="1"/>
  <c r="E7" i="1"/>
  <c r="L36" i="1"/>
  <c r="L23" i="1"/>
  <c r="L19" i="1"/>
  <c r="L12" i="1"/>
  <c r="L8" i="1"/>
  <c r="J53" i="1" l="1"/>
  <c r="F46" i="1"/>
  <c r="L16" i="1"/>
  <c r="F17" i="1"/>
  <c r="F27" i="1"/>
  <c r="J24" i="1"/>
  <c r="J26" i="1"/>
  <c r="J40" i="1"/>
  <c r="J46" i="1"/>
  <c r="J19" i="1"/>
  <c r="J51" i="1"/>
  <c r="J25" i="1"/>
  <c r="J49" i="1"/>
  <c r="J52" i="1"/>
  <c r="J39" i="1"/>
  <c r="J44" i="1"/>
  <c r="J54" i="1"/>
  <c r="J8" i="1"/>
  <c r="J9" i="1"/>
  <c r="J29" i="1"/>
  <c r="J20" i="1"/>
  <c r="J18" i="1"/>
  <c r="J7" i="1"/>
  <c r="J15" i="1"/>
  <c r="J48" i="1"/>
  <c r="J30" i="1"/>
  <c r="J41" i="1"/>
  <c r="J23" i="1"/>
  <c r="J34" i="1"/>
  <c r="J12" i="1"/>
  <c r="J35" i="1"/>
  <c r="J28" i="1"/>
  <c r="J10" i="1"/>
  <c r="J22" i="1"/>
  <c r="J47" i="1"/>
  <c r="I6" i="1"/>
  <c r="J36" i="1"/>
  <c r="J21" i="1"/>
  <c r="J45" i="1"/>
  <c r="J27" i="1"/>
  <c r="J42" i="1"/>
  <c r="J16" i="1"/>
  <c r="J43" i="1"/>
  <c r="J17" i="1"/>
  <c r="J38" i="1"/>
  <c r="J14" i="1"/>
  <c r="J11" i="1"/>
  <c r="L53" i="1"/>
  <c r="F22" i="1"/>
  <c r="F44" i="1"/>
  <c r="F15" i="1"/>
  <c r="F35" i="1"/>
  <c r="F45" i="1"/>
  <c r="F52" i="1"/>
  <c r="F40" i="1"/>
  <c r="F16" i="1"/>
  <c r="F34" i="1"/>
  <c r="K6" i="1"/>
  <c r="F11" i="1"/>
  <c r="F20" i="1"/>
  <c r="F31" i="1"/>
  <c r="F9" i="1"/>
  <c r="F39" i="1"/>
  <c r="F10" i="1"/>
  <c r="F26" i="1"/>
  <c r="F49" i="1"/>
  <c r="F19" i="1"/>
  <c r="F42" i="1"/>
  <c r="F43" i="1"/>
  <c r="F25" i="1"/>
  <c r="F14" i="1"/>
  <c r="F48" i="1"/>
  <c r="F30" i="1"/>
  <c r="F54" i="1"/>
  <c r="F8" i="1"/>
  <c r="F51" i="1"/>
  <c r="E6" i="1"/>
  <c r="F47" i="1"/>
  <c r="F29" i="1"/>
  <c r="F18" i="1"/>
  <c r="F53" i="1"/>
  <c r="F36" i="1"/>
  <c r="F21" i="1"/>
  <c r="F7" i="1"/>
  <c r="F41" i="1"/>
  <c r="F23" i="1"/>
  <c r="F12" i="1"/>
  <c r="F38" i="1"/>
  <c r="F24" i="1"/>
  <c r="L27" i="1"/>
  <c r="L51" i="1"/>
  <c r="L48" i="1"/>
  <c r="L43" i="1"/>
  <c r="L39" i="1"/>
  <c r="L34" i="1"/>
  <c r="L21" i="1"/>
  <c r="L18" i="1"/>
  <c r="L7" i="1"/>
  <c r="L6" i="1" l="1"/>
</calcChain>
</file>

<file path=xl/sharedStrings.xml><?xml version="1.0" encoding="utf-8"?>
<sst xmlns="http://schemas.openxmlformats.org/spreadsheetml/2006/main" count="109" uniqueCount="109">
  <si>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</si>
  <si>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</si>
  <si>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</si>
  <si>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</si>
  <si>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</si>
  <si>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</si>
  <si>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</si>
  <si>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</si>
  <si>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</si>
  <si>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</si>
  <si>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</si>
  <si>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</si>
  <si>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</si>
  <si>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</si>
  <si>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</si>
  <si>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</si>
  <si>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</si>
  <si>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</si>
  <si>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</si>
  <si>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</si>
  <si>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</si>
  <si>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</si>
  <si>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</si>
  <si>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</si>
  <si>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</si>
  <si>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</si>
  <si>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</si>
  <si>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</si>
  <si>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</si>
  <si>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</si>
  <si>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</si>
  <si>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</si>
  <si>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</si>
  <si>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</si>
  <si>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</si>
  <si>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</si>
  <si>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</si>
  <si>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</si>
  <si>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</si>
  <si>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</si>
  <si>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</si>
  <si>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</si>
  <si>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</si>
  <si>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</si>
  <si>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</si>
  <si>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</si>
  <si>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</si>
  <si>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</si>
  <si>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</si>
  <si>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</si>
  <si>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</si>
  <si>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</si>
  <si>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</si>
  <si>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</si>
  <si>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</si>
  <si>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</si>
  <si>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</si>
  <si>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</si>
  <si>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</si>
  <si>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</si>
  <si>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</si>
  <si>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</si>
  <si>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</si>
  <si>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</si>
  <si>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</si>
  <si>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</si>
  <si>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</si>
  <si>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</si>
  <si>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</si>
  <si>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</si>
  <si>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</si>
  <si>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</si>
  <si>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</si>
  <si>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</si>
  <si>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</si>
  <si>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</si>
  <si>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</si>
  <si>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</si>
  <si>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</si>
  <si>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</si>
  <si>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</si>
  <si>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</si>
  <si>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</si>
  <si>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</si>
  <si>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</si>
  <si>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</si>
  <si>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</si>
  <si>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</si>
  <si>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</si>
  <si>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</si>
  <si>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</si>
  <si>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</si>
  <si>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</si>
  <si>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</si>
  <si>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</si>
  <si>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</si>
  <si>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</si>
  <si>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</si>
  <si>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</si>
  <si>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</si>
  <si>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Дополнительное образование</t>
  </si>
  <si>
    <t>Анализ исполнения расходов  бюджета Тоншаевского муниципального округа)</t>
  </si>
  <si>
    <t>ОХРАНА ОКРУЖАЮЩЕЙ СРЕДЫ</t>
  </si>
  <si>
    <t>Охрана объектов растительного и животного мира и среды их обитания</t>
  </si>
  <si>
    <t>Спорт высших достижений</t>
  </si>
  <si>
    <t>11  03</t>
  </si>
  <si>
    <t>Информация об исполнении за январь-декабрь месяц 2025 года, 2024 года в разрезе разделов, подразделов классификации расходов</t>
  </si>
  <si>
    <t>за январь-декабрь месяц 2025 года</t>
  </si>
  <si>
    <t>Обеспечение проведения выборов и референдумов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</si>
</sst>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10" x14ac:knownFonts="1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  <font>
      <b/>
      <sz val="8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2" fillId="0" borderId="0" xfId="1" applyNumberFormat="1" applyFont="1" applyFill="1" applyAlignment="1" applyProtection="1">
      <alignment horizontal="left" wrapText="1"/>
    </xf>
    <xf numFmtId="0" fontId="0" fillId="0" borderId="0" xfId="1" applyNumberFormat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4" fontId="8" fillId="0" borderId="1" xfId="1" applyNumberFormat="1" applyFont="1" applyFill="1" applyBorder="1" applyAlignment="1" applyProtection="1">
      <alignment horizontal="right" vertical="center" wrapText="1"/>
    </xf>
    <xf numFmtId="165" fontId="8" fillId="0" borderId="1" xfId="1" applyNumberFormat="1" applyFont="1" applyFill="1" applyBorder="1" applyAlignment="1" applyProtection="1">
      <alignment horizontal="right" vertical="center" wrapText="1"/>
    </xf>
    <xf numFmtId="165" fontId="9" fillId="0" borderId="1" xfId="1" applyNumberFormat="1" applyFont="1" applyFill="1" applyBorder="1" applyAlignment="1" applyProtection="1">
      <alignment horizontal="righ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4"/>
  <sheetViews>
    <sheetView tabSelected="1" workbookViewId="0">
      <selection activeCell="C46" sqref="C46"/>
    </sheetView>
  </sheetViews>
  <sheetFormatPr defaultColWidth="9.85546875" defaultRowHeight="12.75" x14ac:dyDescent="0.2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 x14ac:dyDescent="0.2">
      <c r="A1" s="21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</row>
    <row r="2" spans="1:15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4"/>
      <c r="O2" s="24"/>
    </row>
    <row r="3" spans="1:15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</row>
    <row r="4" spans="1:15" s="13" customFormat="1" ht="20.100000000000001" customHeight="1" x14ac:dyDescent="0.2">
      <c r="A4" s="25" t="s">
        <v>0</v>
      </c>
      <c r="B4" s="26" t="s">
        <v>1</v>
      </c>
      <c r="C4" s="18" t="s">
        <v>107</v>
      </c>
      <c r="D4" s="18"/>
      <c r="E4" s="18"/>
      <c r="F4" s="18"/>
      <c r="G4" s="18" t="s">
        <v>2</v>
      </c>
      <c r="H4" s="18"/>
      <c r="I4" s="18"/>
      <c r="J4" s="18"/>
      <c r="K4" s="18"/>
      <c r="L4" s="18"/>
    </row>
    <row r="5" spans="1:15" s="13" customFormat="1" ht="83.1" customHeight="1" x14ac:dyDescent="0.2">
      <c r="A5" s="25"/>
      <c r="B5" s="26"/>
      <c r="C5" s="27" t="s">
        <v>3</v>
      </c>
      <c r="D5" s="27" t="s">
        <v>4</v>
      </c>
      <c r="E5" s="18" t="s">
        <v>5</v>
      </c>
      <c r="F5" s="18" t="s">
        <v>6</v>
      </c>
      <c r="G5" s="27" t="s">
        <v>7</v>
      </c>
      <c r="H5" s="27" t="s">
        <v>8</v>
      </c>
      <c r="I5" s="18" t="s">
        <v>9</v>
      </c>
      <c r="J5" s="18" t="s">
        <v>10</v>
      </c>
      <c r="K5" s="18" t="s">
        <v>11</v>
      </c>
      <c r="L5" s="18" t="s">
        <v>12</v>
      </c>
    </row>
    <row r="6" spans="1:15" s="13" customFormat="1" ht="21" customHeight="1" x14ac:dyDescent="0.2">
      <c r="A6" s="1" t="s">
        <v>13</v>
      </c>
      <c r="B6" s="2"/>
      <c r="C6" s="3">
        <f>(C7+C16+C18+C21+C27+C34+C39+C43+C48+C53+C51+C32)</f>
        <v>1237657.56</v>
      </c>
      <c r="D6" s="3">
        <f>(D7+D16+D18+D21+D27+D34+D39+D43+D48+D53+D51+D32)</f>
        <v>1185925.8400000001</v>
      </c>
      <c r="E6" s="4">
        <f t="shared" ref="E6:E34" si="0">(D6/C6)</f>
        <v>0.95820191168225888</v>
      </c>
      <c r="F6" s="4">
        <v>1</v>
      </c>
      <c r="G6" s="3">
        <f t="shared" ref="G6:H6" si="1">(G7+G16+G18+G21+G27+G34+G39+G43+G48+G53+G51+G32)</f>
        <v>1170404.3399999999</v>
      </c>
      <c r="H6" s="3">
        <f t="shared" si="1"/>
        <v>1135141</v>
      </c>
      <c r="I6" s="4">
        <f t="shared" ref="I6:I34" si="2">(H6/G6)</f>
        <v>0.96987080550299409</v>
      </c>
      <c r="J6" s="4">
        <v>1</v>
      </c>
      <c r="K6" s="4">
        <f t="shared" ref="K6:K34" si="3">(D6/H6)</f>
        <v>1.0447387945638471</v>
      </c>
      <c r="L6" s="14">
        <f t="shared" ref="L6:L34" si="4">(E6-I6)</f>
        <v>-1.1668893820735216E-2</v>
      </c>
    </row>
    <row r="7" spans="1:15" s="13" customFormat="1" ht="21" customHeight="1" x14ac:dyDescent="0.2">
      <c r="A7" s="5" t="s">
        <v>14</v>
      </c>
      <c r="B7" s="6" t="s">
        <v>15</v>
      </c>
      <c r="C7" s="7">
        <f>SUM(C8:C15)</f>
        <v>147422.33000000002</v>
      </c>
      <c r="D7" s="7">
        <f>SUM(D8:D15)</f>
        <v>141023.88</v>
      </c>
      <c r="E7" s="8">
        <f t="shared" si="0"/>
        <v>0.95659782340979138</v>
      </c>
      <c r="F7" s="8">
        <f>(D7/D6)</f>
        <v>0.11891458575521045</v>
      </c>
      <c r="G7" s="7">
        <f>SUM(G8:G15)</f>
        <v>134476</v>
      </c>
      <c r="H7" s="7">
        <f>SUM(H8:H15)</f>
        <v>122542.76</v>
      </c>
      <c r="I7" s="8">
        <f t="shared" si="2"/>
        <v>0.91126119158809005</v>
      </c>
      <c r="J7" s="8">
        <f>(H7/H6)</f>
        <v>0.10795377842928763</v>
      </c>
      <c r="K7" s="8">
        <f t="shared" si="3"/>
        <v>1.1508136425195581</v>
      </c>
      <c r="L7" s="15">
        <f t="shared" si="4"/>
        <v>4.5336631821701334E-2</v>
      </c>
    </row>
    <row r="8" spans="1:15" s="13" customFormat="1" ht="41.1" customHeight="1" x14ac:dyDescent="0.2">
      <c r="A8" s="1" t="s">
        <v>16</v>
      </c>
      <c r="B8" s="2" t="s">
        <v>17</v>
      </c>
      <c r="C8" s="3">
        <v>4504.2700000000004</v>
      </c>
      <c r="D8" s="3">
        <v>4504.2700000000004</v>
      </c>
      <c r="E8" s="4">
        <f t="shared" si="0"/>
        <v>1</v>
      </c>
      <c r="F8" s="4">
        <f>(D8/D6)</f>
        <v>3.7981042726921272E-3</v>
      </c>
      <c r="G8" s="3">
        <v>4571.67</v>
      </c>
      <c r="H8" s="3">
        <v>4236.3599999999997</v>
      </c>
      <c r="I8" s="4">
        <f t="shared" si="2"/>
        <v>0.92665481104279168</v>
      </c>
      <c r="J8" s="4">
        <f>(H8/H6)</f>
        <v>3.7320121465086713E-3</v>
      </c>
      <c r="K8" s="4">
        <f t="shared" si="3"/>
        <v>1.0632406122237017</v>
      </c>
      <c r="L8" s="14">
        <f t="shared" si="4"/>
        <v>7.3345188957208318E-2</v>
      </c>
    </row>
    <row r="9" spans="1:15" s="13" customFormat="1" ht="60.95" customHeight="1" x14ac:dyDescent="0.2">
      <c r="A9" s="1" t="s">
        <v>18</v>
      </c>
      <c r="B9" s="2" t="s">
        <v>19</v>
      </c>
      <c r="C9" s="3">
        <v>2539.14</v>
      </c>
      <c r="D9" s="3">
        <v>2449.15</v>
      </c>
      <c r="E9" s="4">
        <f t="shared" si="0"/>
        <v>0.96455886638783217</v>
      </c>
      <c r="F9" s="4">
        <f>(D9/D6)</f>
        <v>2.0651797248974692E-3</v>
      </c>
      <c r="G9" s="3">
        <v>2119.1</v>
      </c>
      <c r="H9" s="3">
        <v>1862.2</v>
      </c>
      <c r="I9" s="4">
        <f t="shared" si="2"/>
        <v>0.87876928884903971</v>
      </c>
      <c r="J9" s="4">
        <f>(H9/H6)</f>
        <v>1.6405010478874431E-3</v>
      </c>
      <c r="K9" s="4">
        <f t="shared" si="3"/>
        <v>1.3151917087316078</v>
      </c>
      <c r="L9" s="14">
        <f t="shared" si="4"/>
        <v>8.5789577538792461E-2</v>
      </c>
    </row>
    <row r="10" spans="1:15" s="13" customFormat="1" ht="60.95" customHeight="1" x14ac:dyDescent="0.2">
      <c r="A10" s="1" t="s">
        <v>20</v>
      </c>
      <c r="B10" s="2" t="s">
        <v>21</v>
      </c>
      <c r="C10" s="3">
        <v>61001.7</v>
      </c>
      <c r="D10" s="3">
        <v>60811.81</v>
      </c>
      <c r="E10" s="4">
        <f t="shared" si="0"/>
        <v>0.99688713593227729</v>
      </c>
      <c r="F10" s="4">
        <f>(D10/D6)</f>
        <v>5.1277919705333339E-2</v>
      </c>
      <c r="G10" s="3">
        <v>56255.41</v>
      </c>
      <c r="H10" s="3">
        <v>54847.79</v>
      </c>
      <c r="I10" s="4">
        <f t="shared" si="2"/>
        <v>0.97497805099989487</v>
      </c>
      <c r="J10" s="4">
        <f>(H10/H6)</f>
        <v>4.8318041547261534E-2</v>
      </c>
      <c r="K10" s="4">
        <f t="shared" si="3"/>
        <v>1.108737653786962</v>
      </c>
      <c r="L10" s="14">
        <f t="shared" si="4"/>
        <v>2.1909084932382417E-2</v>
      </c>
    </row>
    <row r="11" spans="1:15" s="13" customFormat="1" ht="21" customHeight="1" x14ac:dyDescent="0.2">
      <c r="A11" s="1" t="s">
        <v>22</v>
      </c>
      <c r="B11" s="2" t="s">
        <v>23</v>
      </c>
      <c r="C11" s="3">
        <v>8.4</v>
      </c>
      <c r="D11" s="3">
        <v>8.4</v>
      </c>
      <c r="E11" s="4">
        <f t="shared" si="0"/>
        <v>1</v>
      </c>
      <c r="F11" s="4">
        <f>(D11/D6)</f>
        <v>7.0830735925275058E-6</v>
      </c>
      <c r="G11" s="3">
        <v>7.7</v>
      </c>
      <c r="H11" s="3">
        <v>7.7</v>
      </c>
      <c r="I11" s="4">
        <f t="shared" si="2"/>
        <v>1</v>
      </c>
      <c r="J11" s="4">
        <f>(H11/H6)</f>
        <v>6.7832982862921872E-6</v>
      </c>
      <c r="K11" s="4">
        <f t="shared" si="3"/>
        <v>1.0909090909090908</v>
      </c>
      <c r="L11" s="14">
        <f t="shared" si="4"/>
        <v>0</v>
      </c>
    </row>
    <row r="12" spans="1:15" s="13" customFormat="1" ht="41.1" customHeight="1" x14ac:dyDescent="0.2">
      <c r="A12" s="1" t="s">
        <v>24</v>
      </c>
      <c r="B12" s="2" t="s">
        <v>25</v>
      </c>
      <c r="C12" s="3">
        <v>18448.27</v>
      </c>
      <c r="D12" s="3">
        <v>18383.41</v>
      </c>
      <c r="E12" s="4">
        <f t="shared" si="0"/>
        <v>0.99648422318190266</v>
      </c>
      <c r="F12" s="4">
        <f>(D12/D6)</f>
        <v>1.5501314989476912E-2</v>
      </c>
      <c r="G12" s="3">
        <v>16526.650000000001</v>
      </c>
      <c r="H12" s="3">
        <v>16520.650000000001</v>
      </c>
      <c r="I12" s="4">
        <f t="shared" si="2"/>
        <v>0.99963695001709363</v>
      </c>
      <c r="J12" s="4">
        <f>(H12/H6)</f>
        <v>1.4553830757588706E-2</v>
      </c>
      <c r="K12" s="4">
        <f t="shared" si="3"/>
        <v>1.1127534328249795</v>
      </c>
      <c r="L12" s="14">
        <f t="shared" si="4"/>
        <v>-3.1527268351909665E-3</v>
      </c>
    </row>
    <row r="13" spans="1:15" s="13" customFormat="1" ht="27" customHeight="1" x14ac:dyDescent="0.2">
      <c r="A13" s="1" t="s">
        <v>108</v>
      </c>
      <c r="B13" s="2">
        <v>107</v>
      </c>
      <c r="C13" s="3">
        <v>3733.91</v>
      </c>
      <c r="D13" s="3">
        <v>3733.36</v>
      </c>
      <c r="E13" s="4">
        <f t="shared" si="0"/>
        <v>0.99985270132381343</v>
      </c>
      <c r="F13" s="4"/>
      <c r="G13" s="3"/>
      <c r="H13" s="3"/>
      <c r="I13" s="4"/>
      <c r="J13" s="4"/>
      <c r="K13" s="4"/>
      <c r="L13" s="14"/>
    </row>
    <row r="14" spans="1:15" s="13" customFormat="1" ht="21" customHeight="1" x14ac:dyDescent="0.2">
      <c r="A14" s="1" t="s">
        <v>26</v>
      </c>
      <c r="B14" s="2" t="s">
        <v>27</v>
      </c>
      <c r="C14" s="3">
        <v>220.24</v>
      </c>
      <c r="D14" s="3"/>
      <c r="E14" s="4">
        <f t="shared" si="0"/>
        <v>0</v>
      </c>
      <c r="F14" s="4">
        <f>(D14/D6)</f>
        <v>0</v>
      </c>
      <c r="G14" s="3">
        <v>2234.96</v>
      </c>
      <c r="H14" s="3"/>
      <c r="I14" s="4">
        <f t="shared" si="2"/>
        <v>0</v>
      </c>
      <c r="J14" s="4">
        <f>(H14/H6)</f>
        <v>0</v>
      </c>
      <c r="K14" s="4" t="e">
        <f t="shared" si="3"/>
        <v>#DIV/0!</v>
      </c>
      <c r="L14" s="4">
        <f t="shared" si="4"/>
        <v>0</v>
      </c>
    </row>
    <row r="15" spans="1:15" s="13" customFormat="1" ht="21" customHeight="1" x14ac:dyDescent="0.2">
      <c r="A15" s="1" t="s">
        <v>28</v>
      </c>
      <c r="B15" s="2" t="s">
        <v>29</v>
      </c>
      <c r="C15" s="3">
        <v>56966.400000000001</v>
      </c>
      <c r="D15" s="3">
        <v>51133.48</v>
      </c>
      <c r="E15" s="4">
        <f t="shared" si="0"/>
        <v>0.89760771261655992</v>
      </c>
      <c r="F15" s="4">
        <f>(D15/D6)</f>
        <v>4.311692879548016E-2</v>
      </c>
      <c r="G15" s="3">
        <v>52760.51</v>
      </c>
      <c r="H15" s="3">
        <v>45068.06</v>
      </c>
      <c r="I15" s="4">
        <f t="shared" si="2"/>
        <v>0.85420061329960606</v>
      </c>
      <c r="J15" s="4">
        <f>(H15/H6)</f>
        <v>3.9702609631754995E-2</v>
      </c>
      <c r="K15" s="4">
        <f t="shared" si="3"/>
        <v>1.1345835609520358</v>
      </c>
      <c r="L15" s="14">
        <f t="shared" si="4"/>
        <v>4.3407099316953857E-2</v>
      </c>
    </row>
    <row r="16" spans="1:15" s="13" customFormat="1" ht="21" customHeight="1" x14ac:dyDescent="0.2">
      <c r="A16" s="5" t="s">
        <v>30</v>
      </c>
      <c r="B16" s="6" t="s">
        <v>31</v>
      </c>
      <c r="C16" s="7">
        <f>SUM(C17:C17)</f>
        <v>844.7</v>
      </c>
      <c r="D16" s="7">
        <f>SUM(D17:D17)</f>
        <v>844.7</v>
      </c>
      <c r="E16" s="8">
        <f t="shared" si="0"/>
        <v>1</v>
      </c>
      <c r="F16" s="8">
        <f>(D16/D6)</f>
        <v>7.1227050757237907E-4</v>
      </c>
      <c r="G16" s="7">
        <f>SUM(G17:G17)</f>
        <v>713.6</v>
      </c>
      <c r="H16" s="7">
        <f>SUM(H17:H17)</f>
        <v>713.6</v>
      </c>
      <c r="I16" s="8">
        <f t="shared" si="2"/>
        <v>1</v>
      </c>
      <c r="J16" s="8">
        <f>(H16/H6)</f>
        <v>6.2864437105170199E-4</v>
      </c>
      <c r="K16" s="8">
        <f t="shared" si="3"/>
        <v>1.1837163677130045</v>
      </c>
      <c r="L16" s="8">
        <f t="shared" si="4"/>
        <v>0</v>
      </c>
    </row>
    <row r="17" spans="1:12" s="13" customFormat="1" ht="21" customHeight="1" x14ac:dyDescent="0.2">
      <c r="A17" s="1" t="s">
        <v>32</v>
      </c>
      <c r="B17" s="2" t="s">
        <v>33</v>
      </c>
      <c r="C17" s="3">
        <v>844.7</v>
      </c>
      <c r="D17" s="3">
        <v>844.7</v>
      </c>
      <c r="E17" s="4">
        <f t="shared" si="0"/>
        <v>1</v>
      </c>
      <c r="F17" s="4">
        <f>(D17/D6)</f>
        <v>7.1227050757237907E-4</v>
      </c>
      <c r="G17" s="3">
        <v>713.6</v>
      </c>
      <c r="H17" s="3">
        <v>713.6</v>
      </c>
      <c r="I17" s="4">
        <f t="shared" si="2"/>
        <v>1</v>
      </c>
      <c r="J17" s="4">
        <f>(H17/H6)</f>
        <v>6.2864437105170199E-4</v>
      </c>
      <c r="K17" s="4">
        <f t="shared" si="3"/>
        <v>1.1837163677130045</v>
      </c>
      <c r="L17" s="4">
        <f t="shared" si="4"/>
        <v>0</v>
      </c>
    </row>
    <row r="18" spans="1:12" s="13" customFormat="1" ht="41.1" customHeight="1" x14ac:dyDescent="0.2">
      <c r="A18" s="5" t="s">
        <v>34</v>
      </c>
      <c r="B18" s="6" t="s">
        <v>35</v>
      </c>
      <c r="C18" s="7">
        <f>SUM(C19:C20)</f>
        <v>29698.41</v>
      </c>
      <c r="D18" s="7">
        <f>SUM(D19:D20)</f>
        <v>26938.55</v>
      </c>
      <c r="E18" s="8">
        <f t="shared" si="0"/>
        <v>0.90707044585888608</v>
      </c>
      <c r="F18" s="8">
        <f>(D18/D6)</f>
        <v>2.2715206205474025E-2</v>
      </c>
      <c r="G18" s="7">
        <f>SUM(G19:G20)</f>
        <v>23290.81</v>
      </c>
      <c r="H18" s="7">
        <f>SUM(H19:H20)</f>
        <v>21272.880000000001</v>
      </c>
      <c r="I18" s="8">
        <f t="shared" si="2"/>
        <v>0.91335938939006411</v>
      </c>
      <c r="J18" s="8">
        <f>(H18/H6)</f>
        <v>1.8740297460844071E-2</v>
      </c>
      <c r="K18" s="8">
        <f t="shared" si="3"/>
        <v>1.2663330023955384</v>
      </c>
      <c r="L18" s="15">
        <f t="shared" si="4"/>
        <v>-6.2889435311780373E-3</v>
      </c>
    </row>
    <row r="19" spans="1:12" s="13" customFormat="1" ht="41.1" customHeight="1" x14ac:dyDescent="0.2">
      <c r="A19" s="1" t="s">
        <v>36</v>
      </c>
      <c r="B19" s="2" t="s">
        <v>37</v>
      </c>
      <c r="C19" s="3">
        <v>10788.07</v>
      </c>
      <c r="D19" s="3">
        <v>9294.9500000000007</v>
      </c>
      <c r="E19" s="4">
        <f t="shared" si="0"/>
        <v>0.8615952621738644</v>
      </c>
      <c r="F19" s="4">
        <f>(D19/D6)</f>
        <v>7.8377160581980399E-3</v>
      </c>
      <c r="G19" s="3">
        <v>8480.5400000000009</v>
      </c>
      <c r="H19" s="3">
        <v>7726.84</v>
      </c>
      <c r="I19" s="4">
        <f t="shared" si="2"/>
        <v>0.9111259424517778</v>
      </c>
      <c r="J19" s="4">
        <f>(H19/H6)</f>
        <v>6.8069429260329776E-3</v>
      </c>
      <c r="K19" s="4">
        <f t="shared" si="3"/>
        <v>1.202943247174783</v>
      </c>
      <c r="L19" s="14">
        <f t="shared" si="4"/>
        <v>-4.9530680277913408E-2</v>
      </c>
    </row>
    <row r="20" spans="1:12" s="13" customFormat="1" ht="21" customHeight="1" x14ac:dyDescent="0.2">
      <c r="A20" s="1" t="s">
        <v>38</v>
      </c>
      <c r="B20" s="2" t="s">
        <v>39</v>
      </c>
      <c r="C20" s="3">
        <v>18910.34</v>
      </c>
      <c r="D20" s="3">
        <v>17643.599999999999</v>
      </c>
      <c r="E20" s="4">
        <f t="shared" si="0"/>
        <v>0.93301336729006445</v>
      </c>
      <c r="F20" s="4">
        <f>(D20/D6)</f>
        <v>1.4877490147275987E-2</v>
      </c>
      <c r="G20" s="3">
        <v>14810.27</v>
      </c>
      <c r="H20" s="3">
        <v>13546.04</v>
      </c>
      <c r="I20" s="4">
        <f t="shared" si="2"/>
        <v>0.91463828816085058</v>
      </c>
      <c r="J20" s="4">
        <f>(H20/H6)</f>
        <v>1.1933354534811095E-2</v>
      </c>
      <c r="K20" s="4">
        <f t="shared" si="3"/>
        <v>1.3024913554071889</v>
      </c>
      <c r="L20" s="4">
        <f t="shared" si="4"/>
        <v>1.8375079129213878E-2</v>
      </c>
    </row>
    <row r="21" spans="1:12" s="13" customFormat="1" ht="21" customHeight="1" x14ac:dyDescent="0.2">
      <c r="A21" s="5" t="s">
        <v>40</v>
      </c>
      <c r="B21" s="6" t="s">
        <v>41</v>
      </c>
      <c r="C21" s="7">
        <f>SUM(C22:C26)</f>
        <v>88114.17</v>
      </c>
      <c r="D21" s="7">
        <f>SUM(D22:D26)</f>
        <v>81031.00999999998</v>
      </c>
      <c r="E21" s="8">
        <f t="shared" si="0"/>
        <v>0.91961383736577196</v>
      </c>
      <c r="F21" s="8">
        <f>(D21/D6)</f>
        <v>6.832721513176572E-2</v>
      </c>
      <c r="G21" s="7">
        <f>SUM(G22:G26)</f>
        <v>85539.78</v>
      </c>
      <c r="H21" s="7">
        <f>SUM(H22:H26)</f>
        <v>84635.56</v>
      </c>
      <c r="I21" s="8">
        <f t="shared" si="2"/>
        <v>0.98942924566792201</v>
      </c>
      <c r="J21" s="8">
        <f>(H21/H6)</f>
        <v>7.4559512871088265E-2</v>
      </c>
      <c r="K21" s="8">
        <f t="shared" si="3"/>
        <v>0.95741092751084744</v>
      </c>
      <c r="L21" s="15">
        <f t="shared" si="4"/>
        <v>-6.981540830215005E-2</v>
      </c>
    </row>
    <row r="22" spans="1:12" s="13" customFormat="1" ht="21" customHeight="1" x14ac:dyDescent="0.2">
      <c r="A22" s="1" t="s">
        <v>42</v>
      </c>
      <c r="B22" s="2" t="s">
        <v>43</v>
      </c>
      <c r="C22" s="3">
        <v>9411.89</v>
      </c>
      <c r="D22" s="3">
        <v>9372.2199999999993</v>
      </c>
      <c r="E22" s="4">
        <f t="shared" si="0"/>
        <v>0.99578511861060848</v>
      </c>
      <c r="F22" s="4">
        <f>(D22/D6)</f>
        <v>7.9028719030188252E-3</v>
      </c>
      <c r="G22" s="3">
        <v>10786.86</v>
      </c>
      <c r="H22" s="3">
        <v>10773.61</v>
      </c>
      <c r="I22" s="4">
        <f t="shared" si="2"/>
        <v>0.99877165366010123</v>
      </c>
      <c r="J22" s="4">
        <f>(H22/H6)</f>
        <v>9.4909883441792707E-3</v>
      </c>
      <c r="K22" s="4">
        <f t="shared" si="3"/>
        <v>0.86992382311964134</v>
      </c>
      <c r="L22" s="14">
        <f t="shared" si="4"/>
        <v>-2.9865350494927556E-3</v>
      </c>
    </row>
    <row r="23" spans="1:12" s="13" customFormat="1" ht="21" customHeight="1" x14ac:dyDescent="0.2">
      <c r="A23" s="1" t="s">
        <v>44</v>
      </c>
      <c r="B23" s="2" t="s">
        <v>45</v>
      </c>
      <c r="C23" s="3">
        <v>16986.400000000001</v>
      </c>
      <c r="D23" s="3">
        <v>16337.28</v>
      </c>
      <c r="E23" s="4">
        <f t="shared" si="0"/>
        <v>0.96178589930768144</v>
      </c>
      <c r="F23" s="4">
        <f>(D23/D6)</f>
        <v>1.3775971016872354E-2</v>
      </c>
      <c r="G23" s="3">
        <v>14296.38</v>
      </c>
      <c r="H23" s="3">
        <v>14233.5</v>
      </c>
      <c r="I23" s="4">
        <f t="shared" si="2"/>
        <v>0.99560168378288771</v>
      </c>
      <c r="J23" s="4">
        <f>(H23/H6)</f>
        <v>1.2538970929602577E-2</v>
      </c>
      <c r="K23" s="4">
        <f t="shared" si="3"/>
        <v>1.1478048266413743</v>
      </c>
      <c r="L23" s="14">
        <f t="shared" si="4"/>
        <v>-3.3815784475206279E-2</v>
      </c>
    </row>
    <row r="24" spans="1:12" s="13" customFormat="1" ht="21" customHeight="1" x14ac:dyDescent="0.2">
      <c r="A24" s="1" t="s">
        <v>46</v>
      </c>
      <c r="B24" s="2" t="s">
        <v>47</v>
      </c>
      <c r="C24" s="3">
        <v>50609.88</v>
      </c>
      <c r="D24" s="3">
        <v>45140.24</v>
      </c>
      <c r="E24" s="4">
        <f t="shared" si="0"/>
        <v>0.89192545012950042</v>
      </c>
      <c r="F24" s="4">
        <f>(D24/D6)</f>
        <v>3.8063290702899259E-2</v>
      </c>
      <c r="G24" s="3">
        <v>48160.13</v>
      </c>
      <c r="H24" s="3">
        <v>47537.45</v>
      </c>
      <c r="I24" s="4">
        <f t="shared" si="2"/>
        <v>0.98707063290734476</v>
      </c>
      <c r="J24" s="4">
        <f>(H24/H6)</f>
        <v>4.18780133921689E-2</v>
      </c>
      <c r="K24" s="4">
        <f t="shared" si="3"/>
        <v>0.94957217940802463</v>
      </c>
      <c r="L24" s="4">
        <f t="shared" si="4"/>
        <v>-9.5145182777844339E-2</v>
      </c>
    </row>
    <row r="25" spans="1:12" s="13" customFormat="1" ht="21" customHeight="1" x14ac:dyDescent="0.2">
      <c r="A25" s="1" t="s">
        <v>48</v>
      </c>
      <c r="B25" s="2" t="s">
        <v>49</v>
      </c>
      <c r="C25" s="3">
        <v>564</v>
      </c>
      <c r="D25" s="3">
        <v>494.01</v>
      </c>
      <c r="E25" s="4">
        <f t="shared" si="0"/>
        <v>0.87590425531914895</v>
      </c>
      <c r="F25" s="4">
        <f>(D25/D6)</f>
        <v>4.1656061731482297E-4</v>
      </c>
      <c r="G25" s="3">
        <v>780.94</v>
      </c>
      <c r="H25" s="3">
        <v>659.34</v>
      </c>
      <c r="I25" s="4">
        <f t="shared" si="2"/>
        <v>0.84429021435705687</v>
      </c>
      <c r="J25" s="4">
        <f>(H25/H6)</f>
        <v>5.8084414182907676E-4</v>
      </c>
      <c r="K25" s="4">
        <f t="shared" si="3"/>
        <v>0.74924924924924918</v>
      </c>
      <c r="L25" s="4">
        <f t="shared" si="4"/>
        <v>3.1614040962092083E-2</v>
      </c>
    </row>
    <row r="26" spans="1:12" s="13" customFormat="1" ht="21" customHeight="1" x14ac:dyDescent="0.2">
      <c r="A26" s="1" t="s">
        <v>50</v>
      </c>
      <c r="B26" s="2" t="s">
        <v>51</v>
      </c>
      <c r="C26" s="3">
        <v>10542</v>
      </c>
      <c r="D26" s="3">
        <v>9687.26</v>
      </c>
      <c r="E26" s="4">
        <f t="shared" si="0"/>
        <v>0.91892050844242079</v>
      </c>
      <c r="F26" s="4">
        <f>(D26/D6)</f>
        <v>8.1685208916604767E-3</v>
      </c>
      <c r="G26" s="3">
        <v>11515.47</v>
      </c>
      <c r="H26" s="3">
        <v>11431.66</v>
      </c>
      <c r="I26" s="4">
        <f t="shared" si="2"/>
        <v>0.99272196445303584</v>
      </c>
      <c r="J26" s="4">
        <f>(H26/H6)</f>
        <v>1.0070696063308435E-2</v>
      </c>
      <c r="K26" s="4">
        <f t="shared" si="3"/>
        <v>0.84740623846405516</v>
      </c>
      <c r="L26" s="4">
        <f t="shared" si="4"/>
        <v>-7.3801456010615052E-2</v>
      </c>
    </row>
    <row r="27" spans="1:12" s="13" customFormat="1" ht="21" customHeight="1" x14ac:dyDescent="0.2">
      <c r="A27" s="5" t="s">
        <v>52</v>
      </c>
      <c r="B27" s="6" t="s">
        <v>53</v>
      </c>
      <c r="C27" s="7">
        <f>SUM(C28:C31)</f>
        <v>96776.03</v>
      </c>
      <c r="D27" s="7">
        <f>SUM(D28:D31)</f>
        <v>92543.599999999991</v>
      </c>
      <c r="E27" s="8">
        <f t="shared" si="0"/>
        <v>0.95626571993085474</v>
      </c>
      <c r="F27" s="8">
        <f>(D27/D6)</f>
        <v>7.8034896347312907E-2</v>
      </c>
      <c r="G27" s="7">
        <f>SUM(G28:G31)</f>
        <v>150261.53999999998</v>
      </c>
      <c r="H27" s="7">
        <f>SUM(H28:H31)</f>
        <v>135601.93</v>
      </c>
      <c r="I27" s="8">
        <f t="shared" si="2"/>
        <v>0.90243937337524971</v>
      </c>
      <c r="J27" s="8">
        <f>(H27/H6)</f>
        <v>0.1194582258944043</v>
      </c>
      <c r="K27" s="8">
        <f t="shared" si="3"/>
        <v>0.68246521270014371</v>
      </c>
      <c r="L27" s="8">
        <f t="shared" si="4"/>
        <v>5.3826346555605031E-2</v>
      </c>
    </row>
    <row r="28" spans="1:12" s="13" customFormat="1" ht="21" customHeight="1" x14ac:dyDescent="0.2">
      <c r="A28" s="1" t="s">
        <v>54</v>
      </c>
      <c r="B28" s="2" t="s">
        <v>55</v>
      </c>
      <c r="C28" s="3">
        <v>12307.76</v>
      </c>
      <c r="D28" s="3">
        <v>10824.42</v>
      </c>
      <c r="E28" s="4">
        <f t="shared" si="0"/>
        <v>0.87947928786391671</v>
      </c>
      <c r="F28" s="4">
        <f>(D28/D6)</f>
        <v>9.1274004114793549E-3</v>
      </c>
      <c r="G28" s="3">
        <v>56754.13</v>
      </c>
      <c r="H28" s="3">
        <v>56190.69</v>
      </c>
      <c r="I28" s="4">
        <f t="shared" si="2"/>
        <v>0.99007226434446283</v>
      </c>
      <c r="J28" s="4">
        <f>(H28/H6)</f>
        <v>4.9501066387347477E-2</v>
      </c>
      <c r="K28" s="4">
        <f t="shared" si="3"/>
        <v>0.19263725004978582</v>
      </c>
      <c r="L28" s="4">
        <f t="shared" si="4"/>
        <v>-0.11059297648054611</v>
      </c>
    </row>
    <row r="29" spans="1:12" s="13" customFormat="1" ht="21" customHeight="1" x14ac:dyDescent="0.2">
      <c r="A29" s="1" t="s">
        <v>56</v>
      </c>
      <c r="B29" s="2" t="s">
        <v>57</v>
      </c>
      <c r="C29" s="3">
        <v>35252.699999999997</v>
      </c>
      <c r="D29" s="3">
        <v>33551.86</v>
      </c>
      <c r="E29" s="4">
        <f t="shared" si="0"/>
        <v>0.95175291537953133</v>
      </c>
      <c r="F29" s="4">
        <f>(D29/D6)</f>
        <v>2.8291701612640465E-2</v>
      </c>
      <c r="G29" s="3">
        <v>44151.96</v>
      </c>
      <c r="H29" s="3">
        <v>32235.17</v>
      </c>
      <c r="I29" s="4">
        <f t="shared" si="2"/>
        <v>0.73009601385759537</v>
      </c>
      <c r="J29" s="4">
        <f>(H29/H6)</f>
        <v>2.8397503041472379E-2</v>
      </c>
      <c r="K29" s="4">
        <f t="shared" si="3"/>
        <v>1.0408463799012073</v>
      </c>
      <c r="L29" s="4">
        <f t="shared" si="4"/>
        <v>0.22165690152193596</v>
      </c>
    </row>
    <row r="30" spans="1:12" s="13" customFormat="1" ht="21" customHeight="1" x14ac:dyDescent="0.2">
      <c r="A30" s="1" t="s">
        <v>58</v>
      </c>
      <c r="B30" s="2" t="s">
        <v>59</v>
      </c>
      <c r="C30" s="3">
        <v>37577.160000000003</v>
      </c>
      <c r="D30" s="3">
        <v>36831.9</v>
      </c>
      <c r="E30" s="4">
        <f t="shared" si="0"/>
        <v>0.98016720795291601</v>
      </c>
      <c r="F30" s="4">
        <f>(D30/D6)</f>
        <v>3.1057506934834979E-2</v>
      </c>
      <c r="G30" s="3">
        <v>39910.89</v>
      </c>
      <c r="H30" s="3">
        <v>38382.31</v>
      </c>
      <c r="I30" s="4">
        <f t="shared" si="2"/>
        <v>0.96170017757058279</v>
      </c>
      <c r="J30" s="4">
        <f>(H30/H6)</f>
        <v>3.3812812681420189E-2</v>
      </c>
      <c r="K30" s="4">
        <f t="shared" si="3"/>
        <v>0.95960613105360271</v>
      </c>
      <c r="L30" s="14">
        <f t="shared" si="4"/>
        <v>1.8467030382333216E-2</v>
      </c>
    </row>
    <row r="31" spans="1:12" s="13" customFormat="1" ht="21" customHeight="1" x14ac:dyDescent="0.2">
      <c r="A31" s="1" t="s">
        <v>60</v>
      </c>
      <c r="B31" s="2" t="s">
        <v>61</v>
      </c>
      <c r="C31" s="3">
        <v>11638.41</v>
      </c>
      <c r="D31" s="3">
        <v>11335.42</v>
      </c>
      <c r="E31" s="4">
        <f t="shared" si="0"/>
        <v>0.97396637513199824</v>
      </c>
      <c r="F31" s="4">
        <f>(D31/D6)</f>
        <v>9.5582873883581117E-3</v>
      </c>
      <c r="G31" s="3">
        <v>9444.56</v>
      </c>
      <c r="H31" s="3">
        <v>8793.76</v>
      </c>
      <c r="I31" s="4">
        <f t="shared" si="2"/>
        <v>0.93109260780809278</v>
      </c>
      <c r="J31" s="4">
        <f>(H31/H6)</f>
        <v>7.7468437841642585E-3</v>
      </c>
      <c r="K31" s="4">
        <f t="shared" si="3"/>
        <v>1.2890299485089427</v>
      </c>
      <c r="L31" s="14">
        <f t="shared" si="4"/>
        <v>4.2873767323905465E-2</v>
      </c>
    </row>
    <row r="32" spans="1:12" s="13" customFormat="1" ht="21" customHeight="1" x14ac:dyDescent="0.2">
      <c r="A32" s="16" t="s">
        <v>102</v>
      </c>
      <c r="B32" s="17">
        <v>600</v>
      </c>
      <c r="C32" s="28">
        <f>C33</f>
        <v>0</v>
      </c>
      <c r="D32" s="28">
        <f>D33</f>
        <v>0</v>
      </c>
      <c r="E32" s="29" t="e">
        <f t="shared" si="0"/>
        <v>#DIV/0!</v>
      </c>
      <c r="F32" s="29">
        <f>(D32/D7)</f>
        <v>0</v>
      </c>
      <c r="G32" s="28">
        <f t="shared" ref="G32:H32" si="5">G33</f>
        <v>500</v>
      </c>
      <c r="H32" s="28">
        <f t="shared" si="5"/>
        <v>499.5</v>
      </c>
      <c r="I32" s="29">
        <f t="shared" si="2"/>
        <v>0.999</v>
      </c>
      <c r="J32" s="29">
        <f>(H32/H7)</f>
        <v>4.0761282021067585E-3</v>
      </c>
      <c r="K32" s="29">
        <f t="shared" si="3"/>
        <v>0</v>
      </c>
      <c r="L32" s="30" t="e">
        <f t="shared" si="4"/>
        <v>#DIV/0!</v>
      </c>
    </row>
    <row r="33" spans="1:12" s="13" customFormat="1" ht="21" customHeight="1" x14ac:dyDescent="0.2">
      <c r="A33" s="1" t="s">
        <v>103</v>
      </c>
      <c r="B33" s="2">
        <v>603</v>
      </c>
      <c r="C33" s="3"/>
      <c r="D33" s="3"/>
      <c r="E33" s="4" t="e">
        <f t="shared" si="0"/>
        <v>#DIV/0!</v>
      </c>
      <c r="F33" s="4">
        <f>(D33/D8)</f>
        <v>0</v>
      </c>
      <c r="G33" s="3">
        <v>500</v>
      </c>
      <c r="H33" s="3">
        <v>499.5</v>
      </c>
      <c r="I33" s="4">
        <f t="shared" si="2"/>
        <v>0.999</v>
      </c>
      <c r="J33" s="4">
        <f>(H33/H8)</f>
        <v>0.11790782653032321</v>
      </c>
      <c r="K33" s="4">
        <f t="shared" si="3"/>
        <v>0</v>
      </c>
      <c r="L33" s="14" t="e">
        <f t="shared" si="4"/>
        <v>#DIV/0!</v>
      </c>
    </row>
    <row r="34" spans="1:12" s="13" customFormat="1" ht="21" customHeight="1" x14ac:dyDescent="0.2">
      <c r="A34" s="5" t="s">
        <v>62</v>
      </c>
      <c r="B34" s="6" t="s">
        <v>63</v>
      </c>
      <c r="C34" s="7">
        <f>SUM(C35:C38)</f>
        <v>702752.61</v>
      </c>
      <c r="D34" s="7">
        <f>SUM(D35:D38)</f>
        <v>679542.99000000011</v>
      </c>
      <c r="E34" s="8">
        <f t="shared" si="0"/>
        <v>0.96697327100642161</v>
      </c>
      <c r="F34" s="8">
        <f>(D34/D6)</f>
        <v>0.57300631041145045</v>
      </c>
      <c r="G34" s="7">
        <f>SUM(G35:G38)</f>
        <v>615891.17999999993</v>
      </c>
      <c r="H34" s="7">
        <f>SUM(H35:H38)</f>
        <v>612871.88</v>
      </c>
      <c r="I34" s="8">
        <f t="shared" si="2"/>
        <v>0.99509767293631335</v>
      </c>
      <c r="J34" s="8">
        <f>(H34/H6)</f>
        <v>0.539908152379308</v>
      </c>
      <c r="K34" s="8">
        <f t="shared" si="3"/>
        <v>1.1087847430689757</v>
      </c>
      <c r="L34" s="15">
        <f t="shared" si="4"/>
        <v>-2.812440192989174E-2</v>
      </c>
    </row>
    <row r="35" spans="1:12" s="13" customFormat="1" ht="21" customHeight="1" x14ac:dyDescent="0.2">
      <c r="A35" s="1" t="s">
        <v>64</v>
      </c>
      <c r="B35" s="2" t="s">
        <v>65</v>
      </c>
      <c r="C35" s="3">
        <v>173735.02</v>
      </c>
      <c r="D35" s="3">
        <v>166624.47</v>
      </c>
      <c r="E35" s="4">
        <f t="shared" ref="E35:E54" si="6">(D35/C35)</f>
        <v>0.95907244261980118</v>
      </c>
      <c r="F35" s="4">
        <f>(D35/D6)</f>
        <v>0.14050159325308231</v>
      </c>
      <c r="G35" s="3">
        <v>171069.81</v>
      </c>
      <c r="H35" s="3">
        <v>171068.63</v>
      </c>
      <c r="I35" s="4">
        <f t="shared" ref="I35:I54" si="7">(H35/G35)</f>
        <v>0.99999310223118854</v>
      </c>
      <c r="J35" s="4">
        <f>(H35/H6)</f>
        <v>0.15070253827498081</v>
      </c>
      <c r="K35" s="4">
        <f t="shared" ref="K35:K54" si="8">(D35/H35)</f>
        <v>0.97402118670150106</v>
      </c>
      <c r="L35" s="14">
        <f t="shared" ref="L35:L54" si="9">(E35-I35)</f>
        <v>-4.0920659611387356E-2</v>
      </c>
    </row>
    <row r="36" spans="1:12" s="13" customFormat="1" ht="21" customHeight="1" x14ac:dyDescent="0.2">
      <c r="A36" s="1" t="s">
        <v>66</v>
      </c>
      <c r="B36" s="2" t="s">
        <v>67</v>
      </c>
      <c r="C36" s="3">
        <v>436105</v>
      </c>
      <c r="D36" s="3">
        <v>421647.95</v>
      </c>
      <c r="E36" s="4">
        <f t="shared" si="6"/>
        <v>0.96684961190538976</v>
      </c>
      <c r="F36" s="4">
        <f>(D36/D6)</f>
        <v>0.35554326904623307</v>
      </c>
      <c r="G36" s="3">
        <v>359836.35</v>
      </c>
      <c r="H36" s="3">
        <v>357298.08</v>
      </c>
      <c r="I36" s="4">
        <f t="shared" si="7"/>
        <v>0.9929460433888907</v>
      </c>
      <c r="J36" s="4">
        <f>(H36/H6)</f>
        <v>0.31476096802071285</v>
      </c>
      <c r="K36" s="4">
        <f t="shared" si="8"/>
        <v>1.1801013596266736</v>
      </c>
      <c r="L36" s="14">
        <f t="shared" si="9"/>
        <v>-2.6096431483500937E-2</v>
      </c>
    </row>
    <row r="37" spans="1:12" s="13" customFormat="1" ht="21" customHeight="1" x14ac:dyDescent="0.2">
      <c r="A37" s="1" t="s">
        <v>100</v>
      </c>
      <c r="B37" s="2">
        <v>703</v>
      </c>
      <c r="C37" s="3">
        <v>29119.14</v>
      </c>
      <c r="D37" s="3">
        <v>29088.14</v>
      </c>
      <c r="E37" s="4">
        <f t="shared" si="6"/>
        <v>0.99893540811988268</v>
      </c>
      <c r="F37" s="4">
        <f>(D37/D7)</f>
        <v>0.20626393203760951</v>
      </c>
      <c r="G37" s="3">
        <v>21900.06</v>
      </c>
      <c r="H37" s="3">
        <v>21900.06</v>
      </c>
      <c r="I37" s="4">
        <f t="shared" si="7"/>
        <v>1</v>
      </c>
      <c r="J37" s="4">
        <f>(H37/H7)</f>
        <v>0.17871361800566596</v>
      </c>
      <c r="K37" s="4">
        <f t="shared" si="8"/>
        <v>1.3282219318120589</v>
      </c>
      <c r="L37" s="14">
        <f t="shared" si="9"/>
        <v>-1.064591880117316E-3</v>
      </c>
    </row>
    <row r="38" spans="1:12" s="13" customFormat="1" ht="21" customHeight="1" x14ac:dyDescent="0.2">
      <c r="A38" s="1" t="s">
        <v>68</v>
      </c>
      <c r="B38" s="2" t="s">
        <v>69</v>
      </c>
      <c r="C38" s="3">
        <v>63793.45</v>
      </c>
      <c r="D38" s="3">
        <v>62182.43</v>
      </c>
      <c r="E38" s="4">
        <f t="shared" si="6"/>
        <v>0.97474631016193669</v>
      </c>
      <c r="F38" s="4">
        <f>(D38/D6)</f>
        <v>5.2433658077641679E-2</v>
      </c>
      <c r="G38" s="3">
        <v>63084.959999999999</v>
      </c>
      <c r="H38" s="3">
        <v>62605.11</v>
      </c>
      <c r="I38" s="4">
        <f t="shared" si="7"/>
        <v>0.99239359111902425</v>
      </c>
      <c r="J38" s="4">
        <f>(H38/H6)</f>
        <v>5.5151835763134274E-2</v>
      </c>
      <c r="K38" s="4">
        <f t="shared" si="8"/>
        <v>0.99324847444561637</v>
      </c>
      <c r="L38" s="14">
        <f t="shared" si="9"/>
        <v>-1.7647280957087563E-2</v>
      </c>
    </row>
    <row r="39" spans="1:12" s="13" customFormat="1" ht="21" customHeight="1" x14ac:dyDescent="0.2">
      <c r="A39" s="5" t="s">
        <v>70</v>
      </c>
      <c r="B39" s="6" t="s">
        <v>71</v>
      </c>
      <c r="C39" s="7">
        <f>SUM(C40:C42)</f>
        <v>125519.17000000001</v>
      </c>
      <c r="D39" s="7">
        <f>SUM(D40:D42)</f>
        <v>120148.25</v>
      </c>
      <c r="E39" s="8">
        <f t="shared" si="6"/>
        <v>0.95721036077596744</v>
      </c>
      <c r="F39" s="8">
        <f>(D39/D6)</f>
        <v>0.10131177342421344</v>
      </c>
      <c r="G39" s="7">
        <f>SUM(G40:G42)</f>
        <v>120626.04999999999</v>
      </c>
      <c r="H39" s="7">
        <f>SUM(H40:H42)</f>
        <v>120618.15</v>
      </c>
      <c r="I39" s="8">
        <f t="shared" si="7"/>
        <v>0.99993450834210362</v>
      </c>
      <c r="J39" s="8">
        <f>(H39/H6)</f>
        <v>0.10625829742736805</v>
      </c>
      <c r="K39" s="8">
        <f t="shared" si="8"/>
        <v>0.99610423472752652</v>
      </c>
      <c r="L39" s="15">
        <f t="shared" si="9"/>
        <v>-4.2724147566136184E-2</v>
      </c>
    </row>
    <row r="40" spans="1:12" s="13" customFormat="1" ht="21" customHeight="1" x14ac:dyDescent="0.2">
      <c r="A40" s="1" t="s">
        <v>72</v>
      </c>
      <c r="B40" s="2" t="s">
        <v>73</v>
      </c>
      <c r="C40" s="3">
        <v>84829.86</v>
      </c>
      <c r="D40" s="3">
        <v>81235.27</v>
      </c>
      <c r="E40" s="4">
        <f t="shared" si="6"/>
        <v>0.95762588786542857</v>
      </c>
      <c r="F40" s="4">
        <f>(D40/D6)</f>
        <v>6.8499451871290709E-2</v>
      </c>
      <c r="G40" s="3">
        <v>87198.51</v>
      </c>
      <c r="H40" s="3">
        <v>87198.51</v>
      </c>
      <c r="I40" s="4">
        <f t="shared" si="7"/>
        <v>1</v>
      </c>
      <c r="J40" s="4">
        <f>(H40/H6)</f>
        <v>7.6817338110419756E-2</v>
      </c>
      <c r="K40" s="4">
        <f t="shared" si="8"/>
        <v>0.93161305164503394</v>
      </c>
      <c r="L40" s="14">
        <f t="shared" si="9"/>
        <v>-4.2374112134571429E-2</v>
      </c>
    </row>
    <row r="41" spans="1:12" s="13" customFormat="1" ht="21" customHeight="1" x14ac:dyDescent="0.2">
      <c r="A41" s="1" t="s">
        <v>74</v>
      </c>
      <c r="B41" s="2" t="s">
        <v>75</v>
      </c>
      <c r="C41" s="3">
        <v>302.49</v>
      </c>
      <c r="D41" s="3">
        <v>302.47000000000003</v>
      </c>
      <c r="E41" s="4">
        <f t="shared" si="6"/>
        <v>0.99993388211180545</v>
      </c>
      <c r="F41" s="4">
        <f>(D41/D6)</f>
        <v>2.5504967494426126E-4</v>
      </c>
      <c r="G41" s="3">
        <v>258.16000000000003</v>
      </c>
      <c r="H41" s="3">
        <v>258.16000000000003</v>
      </c>
      <c r="I41" s="4">
        <f t="shared" si="7"/>
        <v>1</v>
      </c>
      <c r="J41" s="4">
        <f>(H41/H6)</f>
        <v>2.2742549163495991E-4</v>
      </c>
      <c r="K41" s="4">
        <f t="shared" si="8"/>
        <v>1.1716377440347072</v>
      </c>
      <c r="L41" s="14">
        <f t="shared" si="9"/>
        <v>-6.6117888194550112E-5</v>
      </c>
    </row>
    <row r="42" spans="1:12" s="13" customFormat="1" ht="21" customHeight="1" x14ac:dyDescent="0.2">
      <c r="A42" s="1" t="s">
        <v>76</v>
      </c>
      <c r="B42" s="2" t="s">
        <v>77</v>
      </c>
      <c r="C42" s="3">
        <v>40386.82</v>
      </c>
      <c r="D42" s="3">
        <v>38610.51</v>
      </c>
      <c r="E42" s="4">
        <f t="shared" si="6"/>
        <v>0.95601758197352504</v>
      </c>
      <c r="F42" s="4">
        <f>(D42/D6)</f>
        <v>3.2557271877978473E-2</v>
      </c>
      <c r="G42" s="3">
        <v>33169.379999999997</v>
      </c>
      <c r="H42" s="3">
        <v>33161.480000000003</v>
      </c>
      <c r="I42" s="4">
        <f t="shared" si="7"/>
        <v>0.99976182852980688</v>
      </c>
      <c r="J42" s="4">
        <f>(H42/H6)</f>
        <v>2.9213533825313335E-2</v>
      </c>
      <c r="K42" s="4">
        <f t="shared" si="8"/>
        <v>1.1643180581807566</v>
      </c>
      <c r="L42" s="14">
        <f t="shared" si="9"/>
        <v>-4.3744246556281841E-2</v>
      </c>
    </row>
    <row r="43" spans="1:12" s="13" customFormat="1" ht="21" customHeight="1" x14ac:dyDescent="0.2">
      <c r="A43" s="5" t="s">
        <v>78</v>
      </c>
      <c r="B43" s="6" t="s">
        <v>79</v>
      </c>
      <c r="C43" s="7">
        <f>SUM(C44:C47)</f>
        <v>38070.589999999997</v>
      </c>
      <c r="D43" s="7">
        <f>SUM(D44:D47)</f>
        <v>35643.290000000008</v>
      </c>
      <c r="E43" s="8">
        <f t="shared" si="6"/>
        <v>0.93624212285651498</v>
      </c>
      <c r="F43" s="8">
        <f>(D43/D6)</f>
        <v>3.0055243589261878E-2</v>
      </c>
      <c r="G43" s="7">
        <f>SUM(G44:G47)</f>
        <v>26781.96</v>
      </c>
      <c r="H43" s="7">
        <f>SUM(H44:H47)</f>
        <v>24359.25</v>
      </c>
      <c r="I43" s="8">
        <f t="shared" si="7"/>
        <v>0.90953948105366456</v>
      </c>
      <c r="J43" s="8">
        <f>(H43/H6)</f>
        <v>2.1459228413034152E-2</v>
      </c>
      <c r="K43" s="8">
        <f t="shared" si="8"/>
        <v>1.4632342949803465</v>
      </c>
      <c r="L43" s="8">
        <f t="shared" si="9"/>
        <v>2.6702641802850424E-2</v>
      </c>
    </row>
    <row r="44" spans="1:12" s="13" customFormat="1" ht="21" customHeight="1" x14ac:dyDescent="0.2">
      <c r="A44" s="1" t="s">
        <v>80</v>
      </c>
      <c r="B44" s="2" t="s">
        <v>81</v>
      </c>
      <c r="C44" s="3">
        <v>8455</v>
      </c>
      <c r="D44" s="3">
        <v>8422.2900000000009</v>
      </c>
      <c r="E44" s="4">
        <f t="shared" si="6"/>
        <v>0.99613128326434075</v>
      </c>
      <c r="F44" s="4">
        <f>(D44/D6)</f>
        <v>7.1018690342391057E-3</v>
      </c>
      <c r="G44" s="3">
        <v>7253.8</v>
      </c>
      <c r="H44" s="3">
        <v>5256.02</v>
      </c>
      <c r="I44" s="4">
        <f t="shared" si="7"/>
        <v>0.72458849154925697</v>
      </c>
      <c r="J44" s="4">
        <f>(H44/H6)</f>
        <v>4.6302794102230475E-3</v>
      </c>
      <c r="K44" s="4">
        <f t="shared" si="8"/>
        <v>1.6024082861176328</v>
      </c>
      <c r="L44" s="4">
        <f t="shared" si="9"/>
        <v>0.27154279171508378</v>
      </c>
    </row>
    <row r="45" spans="1:12" s="13" customFormat="1" ht="21" customHeight="1" x14ac:dyDescent="0.2">
      <c r="A45" s="1" t="s">
        <v>82</v>
      </c>
      <c r="B45" s="2" t="s">
        <v>83</v>
      </c>
      <c r="C45" s="3">
        <v>4374.6899999999996</v>
      </c>
      <c r="D45" s="3">
        <v>3373.59</v>
      </c>
      <c r="E45" s="4">
        <f t="shared" si="6"/>
        <v>0.77116092797432512</v>
      </c>
      <c r="F45" s="4">
        <f>(D45/D6)</f>
        <v>2.8446888382160558E-3</v>
      </c>
      <c r="G45" s="3">
        <v>1701</v>
      </c>
      <c r="H45" s="3">
        <v>1589.59</v>
      </c>
      <c r="I45" s="4">
        <f t="shared" si="7"/>
        <v>0.93450323339212227</v>
      </c>
      <c r="J45" s="4">
        <f>(H45/H6)</f>
        <v>1.4003458601178178E-3</v>
      </c>
      <c r="K45" s="4">
        <f t="shared" si="8"/>
        <v>2.1223019772394141</v>
      </c>
      <c r="L45" s="4">
        <f t="shared" si="9"/>
        <v>-0.16334230541779715</v>
      </c>
    </row>
    <row r="46" spans="1:12" s="13" customFormat="1" ht="21" customHeight="1" x14ac:dyDescent="0.2">
      <c r="A46" s="1" t="s">
        <v>84</v>
      </c>
      <c r="B46" s="2" t="s">
        <v>85</v>
      </c>
      <c r="C46" s="3">
        <v>24143.599999999999</v>
      </c>
      <c r="D46" s="3">
        <v>22750.11</v>
      </c>
      <c r="E46" s="4">
        <f t="shared" si="6"/>
        <v>0.94228325518978118</v>
      </c>
      <c r="F46" s="4">
        <f>(D46/D6)</f>
        <v>1.9183417067630468E-2</v>
      </c>
      <c r="G46" s="3">
        <v>16965.66</v>
      </c>
      <c r="H46" s="3">
        <v>16652.14</v>
      </c>
      <c r="I46" s="4">
        <f t="shared" si="7"/>
        <v>0.98152031810138829</v>
      </c>
      <c r="J46" s="4">
        <f>(H46/H6)</f>
        <v>1.4669666587675011E-2</v>
      </c>
      <c r="K46" s="4">
        <f t="shared" si="8"/>
        <v>1.3661973776343461</v>
      </c>
      <c r="L46" s="14">
        <f t="shared" si="9"/>
        <v>-3.9237062911607112E-2</v>
      </c>
    </row>
    <row r="47" spans="1:12" s="13" customFormat="1" ht="21" customHeight="1" x14ac:dyDescent="0.2">
      <c r="A47" s="1" t="s">
        <v>86</v>
      </c>
      <c r="B47" s="2" t="s">
        <v>87</v>
      </c>
      <c r="C47" s="3">
        <v>1097.3</v>
      </c>
      <c r="D47" s="3">
        <v>1097.3</v>
      </c>
      <c r="E47" s="4">
        <f t="shared" si="6"/>
        <v>1</v>
      </c>
      <c r="F47" s="4">
        <f>(D47/D6)</f>
        <v>9.2526864917624177E-4</v>
      </c>
      <c r="G47" s="3">
        <v>861.5</v>
      </c>
      <c r="H47" s="3">
        <v>861.5</v>
      </c>
      <c r="I47" s="4">
        <f t="shared" si="7"/>
        <v>1</v>
      </c>
      <c r="J47" s="4">
        <f>(H47/H6)</f>
        <v>7.5893655501827525E-4</v>
      </c>
      <c r="K47" s="4">
        <f t="shared" si="8"/>
        <v>1.2737086477074868</v>
      </c>
      <c r="L47" s="14">
        <f t="shared" si="9"/>
        <v>0</v>
      </c>
    </row>
    <row r="48" spans="1:12" s="13" customFormat="1" ht="21" customHeight="1" x14ac:dyDescent="0.2">
      <c r="A48" s="5" t="s">
        <v>88</v>
      </c>
      <c r="B48" s="6" t="s">
        <v>89</v>
      </c>
      <c r="C48" s="7">
        <f>SUM(C49:C50)</f>
        <v>4105.05</v>
      </c>
      <c r="D48" s="7">
        <f>SUM(D49:D50)</f>
        <v>4039.2400000000002</v>
      </c>
      <c r="E48" s="8">
        <f t="shared" si="6"/>
        <v>0.98396852657093092</v>
      </c>
      <c r="F48" s="8">
        <f>(D48/D6)</f>
        <v>3.4059802592715242E-3</v>
      </c>
      <c r="G48" s="7">
        <f t="shared" ref="G48:H48" si="10">SUM(G49:G50)</f>
        <v>8453.92</v>
      </c>
      <c r="H48" s="7">
        <f t="shared" si="10"/>
        <v>8199.32</v>
      </c>
      <c r="I48" s="8">
        <f t="shared" si="7"/>
        <v>0.96988379355375964</v>
      </c>
      <c r="J48" s="8">
        <f>(H48/H6)</f>
        <v>7.2231731564625012E-3</v>
      </c>
      <c r="K48" s="8">
        <f t="shared" si="8"/>
        <v>0.49263109623724899</v>
      </c>
      <c r="L48" s="15">
        <f t="shared" si="9"/>
        <v>1.408473301717128E-2</v>
      </c>
    </row>
    <row r="49" spans="1:12" s="13" customFormat="1" ht="21" customHeight="1" x14ac:dyDescent="0.2">
      <c r="A49" s="1" t="s">
        <v>90</v>
      </c>
      <c r="B49" s="2" t="s">
        <v>91</v>
      </c>
      <c r="C49" s="3">
        <v>2944.55</v>
      </c>
      <c r="D49" s="3">
        <v>2913.55</v>
      </c>
      <c r="E49" s="4">
        <f t="shared" si="6"/>
        <v>0.98947207552936778</v>
      </c>
      <c r="F49" s="4">
        <f>(D49/D6)</f>
        <v>2.4567725077986329E-3</v>
      </c>
      <c r="G49" s="3">
        <v>6537.44</v>
      </c>
      <c r="H49" s="3">
        <v>6282.84</v>
      </c>
      <c r="I49" s="4">
        <f t="shared" si="7"/>
        <v>0.96105509190141714</v>
      </c>
      <c r="J49" s="4">
        <f>(H49/H6)</f>
        <v>5.5348542603958452E-3</v>
      </c>
      <c r="K49" s="4">
        <f t="shared" si="8"/>
        <v>0.46373136989004976</v>
      </c>
      <c r="L49" s="4">
        <f t="shared" si="9"/>
        <v>2.8416983627950643E-2</v>
      </c>
    </row>
    <row r="50" spans="1:12" s="13" customFormat="1" ht="21" customHeight="1" x14ac:dyDescent="0.2">
      <c r="A50" s="1" t="s">
        <v>104</v>
      </c>
      <c r="B50" s="2" t="s">
        <v>105</v>
      </c>
      <c r="C50" s="3">
        <v>1160.5</v>
      </c>
      <c r="D50" s="3">
        <v>1125.69</v>
      </c>
      <c r="E50" s="4">
        <f t="shared" si="6"/>
        <v>0.9700043084877209</v>
      </c>
      <c r="F50" s="4">
        <f>(D50/D7)</f>
        <v>7.9822651312671297E-3</v>
      </c>
      <c r="G50" s="3">
        <v>1916.48</v>
      </c>
      <c r="H50" s="3">
        <v>1916.48</v>
      </c>
      <c r="I50" s="4">
        <f t="shared" si="7"/>
        <v>1</v>
      </c>
      <c r="J50" s="4">
        <f>(H50/H7)</f>
        <v>1.5639275629176299E-2</v>
      </c>
      <c r="K50" s="4">
        <f t="shared" si="8"/>
        <v>0.58737372683252631</v>
      </c>
      <c r="L50" s="4">
        <f t="shared" si="9"/>
        <v>-2.9995691512279099E-2</v>
      </c>
    </row>
    <row r="51" spans="1:12" s="13" customFormat="1" ht="21" customHeight="1" x14ac:dyDescent="0.2">
      <c r="A51" s="5" t="s">
        <v>92</v>
      </c>
      <c r="B51" s="6" t="s">
        <v>93</v>
      </c>
      <c r="C51" s="7">
        <f>SUM(C52:C52)</f>
        <v>4343.5</v>
      </c>
      <c r="D51" s="7">
        <f>SUM(D52:D52)</f>
        <v>4159.59</v>
      </c>
      <c r="E51" s="8">
        <f t="shared" si="6"/>
        <v>0.95765857027742607</v>
      </c>
      <c r="F51" s="8">
        <f>(D51/D6)</f>
        <v>3.5074621529454153E-3</v>
      </c>
      <c r="G51" s="7">
        <f>SUM(G52:G52)</f>
        <v>3856.3</v>
      </c>
      <c r="H51" s="7">
        <f>SUM(H52:H52)</f>
        <v>3813.18</v>
      </c>
      <c r="I51" s="8">
        <f t="shared" si="7"/>
        <v>0.98881829733163906</v>
      </c>
      <c r="J51" s="8">
        <f>(H51/H6)</f>
        <v>3.3592126440680054E-3</v>
      </c>
      <c r="K51" s="8">
        <f t="shared" si="8"/>
        <v>1.09084543609271</v>
      </c>
      <c r="L51" s="15">
        <f t="shared" si="9"/>
        <v>-3.1159727054212993E-2</v>
      </c>
    </row>
    <row r="52" spans="1:12" s="13" customFormat="1" ht="21" customHeight="1" x14ac:dyDescent="0.2">
      <c r="A52" s="1" t="s">
        <v>94</v>
      </c>
      <c r="B52" s="2" t="s">
        <v>95</v>
      </c>
      <c r="C52" s="3">
        <v>4343.5</v>
      </c>
      <c r="D52" s="3">
        <v>4159.59</v>
      </c>
      <c r="E52" s="4">
        <f t="shared" si="6"/>
        <v>0.95765857027742607</v>
      </c>
      <c r="F52" s="4">
        <f>(D52/D6)</f>
        <v>3.5074621529454153E-3</v>
      </c>
      <c r="G52" s="3">
        <v>3856.3</v>
      </c>
      <c r="H52" s="3">
        <v>3813.18</v>
      </c>
      <c r="I52" s="4">
        <f t="shared" si="7"/>
        <v>0.98881829733163906</v>
      </c>
      <c r="J52" s="4">
        <f>(H52/H6)</f>
        <v>3.3592126440680054E-3</v>
      </c>
      <c r="K52" s="4">
        <f t="shared" si="8"/>
        <v>1.09084543609271</v>
      </c>
      <c r="L52" s="4">
        <f t="shared" si="9"/>
        <v>-3.1159727054212993E-2</v>
      </c>
    </row>
    <row r="53" spans="1:12" s="13" customFormat="1" ht="41.1" customHeight="1" x14ac:dyDescent="0.2">
      <c r="A53" s="5" t="s">
        <v>96</v>
      </c>
      <c r="B53" s="6" t="s">
        <v>97</v>
      </c>
      <c r="C53" s="7">
        <f>SUM(C54:C54)</f>
        <v>11</v>
      </c>
      <c r="D53" s="7">
        <f>SUM(D54:D54)</f>
        <v>10.74</v>
      </c>
      <c r="E53" s="8">
        <f t="shared" si="6"/>
        <v>0.97636363636363643</v>
      </c>
      <c r="F53" s="8">
        <f>(D53/D6)</f>
        <v>9.0562155218744536E-6</v>
      </c>
      <c r="G53" s="7">
        <f>SUM(G54:G54)</f>
        <v>13.2</v>
      </c>
      <c r="H53" s="7">
        <f>SUM(H54:H54)</f>
        <v>12.99</v>
      </c>
      <c r="I53" s="8">
        <f t="shared" si="7"/>
        <v>0.98409090909090913</v>
      </c>
      <c r="J53" s="8">
        <f>(H53/H6)</f>
        <v>1.1443512303757859E-5</v>
      </c>
      <c r="K53" s="8">
        <f t="shared" si="8"/>
        <v>0.82678983833718245</v>
      </c>
      <c r="L53" s="8">
        <f t="shared" si="9"/>
        <v>-7.7272727272726938E-3</v>
      </c>
    </row>
    <row r="54" spans="1:12" s="13" customFormat="1" ht="21" customHeight="1" x14ac:dyDescent="0.2">
      <c r="A54" s="1" t="s">
        <v>98</v>
      </c>
      <c r="B54" s="2" t="s">
        <v>99</v>
      </c>
      <c r="C54" s="3">
        <v>11</v>
      </c>
      <c r="D54" s="3">
        <v>10.74</v>
      </c>
      <c r="E54" s="4">
        <f t="shared" si="6"/>
        <v>0.97636363636363643</v>
      </c>
      <c r="F54" s="4">
        <f>(D54/D6)</f>
        <v>9.0562155218744536E-6</v>
      </c>
      <c r="G54" s="3">
        <v>13.2</v>
      </c>
      <c r="H54" s="3">
        <v>12.99</v>
      </c>
      <c r="I54" s="4">
        <f t="shared" si="7"/>
        <v>0.98409090909090913</v>
      </c>
      <c r="J54" s="4">
        <f>(H54/H6)</f>
        <v>1.1443512303757859E-5</v>
      </c>
      <c r="K54" s="4">
        <f t="shared" si="8"/>
        <v>0.82678983833718245</v>
      </c>
      <c r="L54" s="4">
        <f t="shared" si="9"/>
        <v>-7.7272727272726938E-3</v>
      </c>
    </row>
  </sheetData>
  <mergeCells count="17">
    <mergeCell ref="H5"/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2026-01-30T06:01:58Z</cp:lastPrinted>
  <dcterms:created xsi:type="dcterms:W3CDTF">2017-03-10T06:35:34Z</dcterms:created>
  <dcterms:modified xsi:type="dcterms:W3CDTF">2026-01-30T06:11:55Z</dcterms:modified>
</cp:coreProperties>
</file>